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cuments\BILANCI\BILANCIO PREVENTIVO 2021 eCONSUNTIVO 2020\"/>
    </mc:Choice>
  </mc:AlternateContent>
  <xr:revisionPtr revIDLastSave="0" documentId="13_ncr:1_{EF981D37-D7BC-4D71-8CA4-DF8D6205FDFE}" xr6:coauthVersionLast="36" xr6:coauthVersionMax="36" xr10:uidLastSave="{00000000-0000-0000-0000-000000000000}"/>
  <bookViews>
    <workbookView xWindow="0" yWindow="0" windowWidth="15480" windowHeight="8190" activeTab="1" xr2:uid="{00000000-000D-0000-FFFF-FFFF00000000}"/>
  </bookViews>
  <sheets>
    <sheet name="ENTRATE 2021" sheetId="1" r:id="rId1"/>
    <sheet name="USCITE 2021" sheetId="2" r:id="rId2"/>
    <sheet name="Foglio3" sheetId="3" r:id="rId3"/>
  </sheets>
  <calcPr calcId="179021"/>
</workbook>
</file>

<file path=xl/calcChain.xml><?xml version="1.0" encoding="utf-8"?>
<calcChain xmlns="http://schemas.openxmlformats.org/spreadsheetml/2006/main">
  <c r="C158" i="2" l="1"/>
  <c r="H23" i="1"/>
  <c r="H37" i="1" l="1"/>
  <c r="E158" i="2" l="1"/>
  <c r="C25" i="2" l="1"/>
  <c r="E25" i="2"/>
  <c r="C13" i="2"/>
  <c r="E13" i="2"/>
  <c r="D80" i="1"/>
  <c r="F80" i="1"/>
  <c r="D42" i="1"/>
  <c r="F42" i="1"/>
  <c r="D32" i="1"/>
  <c r="H32" i="1" s="1"/>
  <c r="F32" i="1"/>
  <c r="G25" i="2" l="1"/>
  <c r="H80" i="1"/>
  <c r="E120" i="2"/>
  <c r="E48" i="2"/>
  <c r="G9" i="2"/>
  <c r="H16" i="1"/>
  <c r="H11" i="1"/>
  <c r="E71" i="2"/>
  <c r="G91" i="2"/>
  <c r="G90" i="2"/>
  <c r="C52" i="2"/>
  <c r="D17" i="1"/>
  <c r="C132" i="2"/>
  <c r="C156" i="2"/>
  <c r="H67" i="1" l="1"/>
  <c r="H68" i="1"/>
  <c r="G138" i="2"/>
  <c r="G139" i="2"/>
  <c r="E124" i="2"/>
  <c r="G123" i="2"/>
  <c r="G124" i="2" s="1"/>
  <c r="E106" i="2"/>
  <c r="G105" i="2"/>
  <c r="G106" i="2" s="1"/>
  <c r="G8" i="2"/>
  <c r="G16" i="2"/>
  <c r="G17" i="2"/>
  <c r="G18" i="2"/>
  <c r="G19" i="2"/>
  <c r="G20" i="2"/>
  <c r="G21" i="2"/>
  <c r="G22" i="2"/>
  <c r="G23" i="2"/>
  <c r="G24" i="2"/>
  <c r="E29" i="2"/>
  <c r="G28" i="2"/>
  <c r="G39" i="2"/>
  <c r="G40" i="2"/>
  <c r="G41" i="2"/>
  <c r="G65" i="2"/>
  <c r="G66" i="2"/>
  <c r="G70" i="2"/>
  <c r="G71" i="2" s="1"/>
  <c r="G74" i="2"/>
  <c r="G75" i="2" s="1"/>
  <c r="E75" i="2"/>
  <c r="G86" i="2"/>
  <c r="G87" i="2" s="1"/>
  <c r="C92" i="2"/>
  <c r="G92" i="2" s="1"/>
  <c r="G96" i="2"/>
  <c r="G97" i="2" s="1"/>
  <c r="G113" i="2"/>
  <c r="G114" i="2"/>
  <c r="C115" i="2"/>
  <c r="E115" i="2"/>
  <c r="G119" i="2"/>
  <c r="G127" i="2"/>
  <c r="G128" i="2" s="1"/>
  <c r="E141" i="2"/>
  <c r="G137" i="2"/>
  <c r="G144" i="2"/>
  <c r="G145" i="2"/>
  <c r="F24" i="1"/>
  <c r="H14" i="1"/>
  <c r="E128" i="2"/>
  <c r="E97" i="2"/>
  <c r="E87" i="2"/>
  <c r="E42" i="2"/>
  <c r="E35" i="2"/>
  <c r="E110" i="2"/>
  <c r="E132" i="2"/>
  <c r="E156" i="2"/>
  <c r="F17" i="1"/>
  <c r="F11" i="1"/>
  <c r="G131" i="2"/>
  <c r="G132" i="2" s="1"/>
  <c r="G7" i="2"/>
  <c r="G47" i="2"/>
  <c r="G109" i="2"/>
  <c r="G60" i="2"/>
  <c r="G52" i="2"/>
  <c r="G51" i="2"/>
  <c r="G45" i="2"/>
  <c r="G12" i="2"/>
  <c r="G10" i="2"/>
  <c r="F46" i="1"/>
  <c r="F51" i="1"/>
  <c r="F55" i="1"/>
  <c r="F62" i="1"/>
  <c r="E67" i="2"/>
  <c r="E62" i="2"/>
  <c r="C35" i="2"/>
  <c r="C62" i="2"/>
  <c r="C75" i="2"/>
  <c r="E93" i="2"/>
  <c r="C48" i="2"/>
  <c r="H27" i="1"/>
  <c r="H28" i="1"/>
  <c r="H36" i="1"/>
  <c r="H39" i="1"/>
  <c r="H15" i="1"/>
  <c r="H20" i="1"/>
  <c r="H21" i="1"/>
  <c r="H22" i="1"/>
  <c r="D24" i="1"/>
  <c r="H29" i="1"/>
  <c r="H30" i="1"/>
  <c r="H31" i="1"/>
  <c r="H38" i="1"/>
  <c r="H40" i="1"/>
  <c r="H41" i="1"/>
  <c r="H45" i="1"/>
  <c r="H46" i="1" s="1"/>
  <c r="D46" i="1"/>
  <c r="H49" i="1"/>
  <c r="H50" i="1"/>
  <c r="D51" i="1"/>
  <c r="H54" i="1"/>
  <c r="D55" i="1"/>
  <c r="H58" i="1"/>
  <c r="H59" i="1"/>
  <c r="H60" i="1"/>
  <c r="H61" i="1"/>
  <c r="D62" i="1"/>
  <c r="H69" i="1"/>
  <c r="H70" i="1"/>
  <c r="H71" i="1"/>
  <c r="H72" i="1"/>
  <c r="H73" i="1"/>
  <c r="H74" i="1"/>
  <c r="H75" i="1"/>
  <c r="H76" i="1"/>
  <c r="H77" i="1"/>
  <c r="H78" i="1"/>
  <c r="H79" i="1"/>
  <c r="C29" i="2"/>
  <c r="G32" i="2"/>
  <c r="G33" i="2"/>
  <c r="G34" i="2"/>
  <c r="G38" i="2"/>
  <c r="C42" i="2"/>
  <c r="G55" i="2"/>
  <c r="G56" i="2"/>
  <c r="C57" i="2"/>
  <c r="E57" i="2"/>
  <c r="G61" i="2"/>
  <c r="C67" i="2"/>
  <c r="C71" i="2"/>
  <c r="G78" i="2"/>
  <c r="C79" i="2"/>
  <c r="E79" i="2"/>
  <c r="G82" i="2"/>
  <c r="C83" i="2"/>
  <c r="E83" i="2"/>
  <c r="C87" i="2"/>
  <c r="C97" i="2"/>
  <c r="G101" i="2"/>
  <c r="C102" i="2"/>
  <c r="E102" i="2"/>
  <c r="C106" i="2"/>
  <c r="C110" i="2"/>
  <c r="C120" i="2"/>
  <c r="C93" i="2" l="1"/>
  <c r="G13" i="2"/>
  <c r="H42" i="1"/>
  <c r="G156" i="2"/>
  <c r="G93" i="2"/>
  <c r="G110" i="2"/>
  <c r="G83" i="2"/>
  <c r="H17" i="1"/>
  <c r="H24" i="1"/>
  <c r="G67" i="2"/>
  <c r="G115" i="2"/>
  <c r="G48" i="2"/>
  <c r="G42" i="2"/>
  <c r="H62" i="1"/>
  <c r="H51" i="1"/>
  <c r="G140" i="2"/>
  <c r="G141" i="2" s="1"/>
  <c r="H55" i="1"/>
  <c r="G62" i="2"/>
  <c r="G29" i="2"/>
  <c r="G102" i="2"/>
  <c r="G57" i="2"/>
  <c r="G79" i="2"/>
  <c r="D82" i="1"/>
  <c r="G35" i="2"/>
  <c r="F82" i="1"/>
  <c r="H82" i="1" l="1"/>
  <c r="G118" i="2" l="1"/>
  <c r="G120" i="2" s="1"/>
  <c r="G158" i="2" s="1"/>
</calcChain>
</file>

<file path=xl/sharedStrings.xml><?xml version="1.0" encoding="utf-8"?>
<sst xmlns="http://schemas.openxmlformats.org/spreadsheetml/2006/main" count="203" uniqueCount="161">
  <si>
    <t>ORDINE DEI MEDICI CHIRURGHI E DEGLI ODONTOIATRI</t>
  </si>
  <si>
    <t>ENTRATE</t>
  </si>
  <si>
    <t>Residui inizio anno</t>
  </si>
  <si>
    <t>Preventivo</t>
  </si>
  <si>
    <t>Previsioni di cassa</t>
  </si>
  <si>
    <t>Capitolo 1</t>
  </si>
  <si>
    <t>Avanzo presunto di amministrazione</t>
  </si>
  <si>
    <t>TOTALE</t>
  </si>
  <si>
    <t>Capitolo 2  CONTRIBUTI ASSOCIATIVI</t>
  </si>
  <si>
    <t>01. Tassa annuale a ruolo</t>
  </si>
  <si>
    <t>02. Tassa annuale a ruolo supplettivo</t>
  </si>
  <si>
    <t>03. Tassa annuale esazione diretta</t>
  </si>
  <si>
    <t>Capitolo 3 ENTRATE PER PRESTAZIONE DI SERVIZI</t>
  </si>
  <si>
    <t>04. Tassa rilascio certificati di servizi</t>
  </si>
  <si>
    <t>05. Tassa nulla osta Trasferimenti</t>
  </si>
  <si>
    <t>06. Pareri Congruità</t>
  </si>
  <si>
    <t>07. Tassa prima iscrizione e trasferimenti</t>
  </si>
  <si>
    <t>Capitolo 4 REDDITI E PROVENTI PATRIMONIALI</t>
  </si>
  <si>
    <t>08. Interessi attivi su C/C e Depositi</t>
  </si>
  <si>
    <t>09. Quote iscrizione per corsi E. C. M.</t>
  </si>
  <si>
    <t>10. Poste correttive e compensazione di spese</t>
  </si>
  <si>
    <t>11. Interessi su prestiti al personale</t>
  </si>
  <si>
    <t>12. Altri proventi Patrimoniali</t>
  </si>
  <si>
    <t>Capitolo 5 POSTE CORRETTIVE E COMPENSATIVE DI SPESE CORRENTI</t>
  </si>
  <si>
    <t>13. Rimborsi spese per utilizzo sede</t>
  </si>
  <si>
    <t>14. Contributi F N O M  o altri per corsi di aggiornamento</t>
  </si>
  <si>
    <t>15. Contributo FNOMCEO per spese esazioni</t>
  </si>
  <si>
    <t>16. Recuperi e rimborsi diversi</t>
  </si>
  <si>
    <t>17. Rimborsi spese Associazioni</t>
  </si>
  <si>
    <t>18. Interessi di mora e penalità</t>
  </si>
  <si>
    <t>Capitolo 6 ENTRATE NON CLASSIFICABILI IN ALTRE VOCI</t>
  </si>
  <si>
    <t>19. Entrate non classificabili in altre voci</t>
  </si>
  <si>
    <t>Capitolo 7 ALIENAZIONE BENI MOBILI</t>
  </si>
  <si>
    <t>20. Alienazione beni mobili</t>
  </si>
  <si>
    <t>21. Alienazione valori mobiliari</t>
  </si>
  <si>
    <t>Capitolo 8 ALIENAZIONE BENI IMMOBILI</t>
  </si>
  <si>
    <t>22. Alienazione beni immobili</t>
  </si>
  <si>
    <t>Capitolo 9 ENTRATE DERIVANTI DA ACCENSIONE DI PRESTITI</t>
  </si>
  <si>
    <t>23. Rimborso quote per sottoscrizione  mutui</t>
  </si>
  <si>
    <t>24. Concessione di mutui</t>
  </si>
  <si>
    <t>25. Concessione prestiti</t>
  </si>
  <si>
    <t>26. Rimborso quote sottoscrizione  prestiti</t>
  </si>
  <si>
    <t>Capitolo 10 PARTITE  DI  GIRO</t>
  </si>
  <si>
    <t>27. Quota FNOMCEO  I iscrizione</t>
  </si>
  <si>
    <t>28. Quota FNOMCEO  tassa annuale ad esazione diretta</t>
  </si>
  <si>
    <t>29. Ritenute erariali per lavoro autonomo</t>
  </si>
  <si>
    <t>30. Ritenute erariali per lavoro dipendenti</t>
  </si>
  <si>
    <t>31. Ritenute erariali per lavoro assimilati dipendenti</t>
  </si>
  <si>
    <t>32. Ritenute Previdenziali ed Assistenziali lavoro assimilato a dipendente</t>
  </si>
  <si>
    <t>33. Ritenute Previdenziali ed Assistenziali lavoro autonomo</t>
  </si>
  <si>
    <t>34. Ritenute Previdenziali ed Assistenziali lavoro dipendente</t>
  </si>
  <si>
    <t>35. Ritenute sindacali dipendenti</t>
  </si>
  <si>
    <t>36. Ritenute per conto terzi</t>
  </si>
  <si>
    <t>37. Versamento bollo virtuale</t>
  </si>
  <si>
    <t>38. Servizio Economato</t>
  </si>
  <si>
    <t>39. Indennità di anzianità accantonata</t>
  </si>
  <si>
    <t>USCITE</t>
  </si>
  <si>
    <t>Capitolo 1  SPESE ORGANI ISTITUZIONALI</t>
  </si>
  <si>
    <t>02. Spese elettorali organi istituzionali</t>
  </si>
  <si>
    <t>03. Spese assicurazione Componenti organi istituzionali</t>
  </si>
  <si>
    <t>04. Rimborso spese viaggio organi istituzionali</t>
  </si>
  <si>
    <t>05. Indennità di carica organi istituzionali</t>
  </si>
  <si>
    <t>06. Gettoni di presenza organi istituzionali</t>
  </si>
  <si>
    <t>Capitolo 2 SPESE PER IL PERSONALE DIPENDENTE</t>
  </si>
  <si>
    <t>07. Trattamento economico fondamentale</t>
  </si>
  <si>
    <t>08. Indennità di trasferta</t>
  </si>
  <si>
    <t>09. Quote per aggiunta famiglia</t>
  </si>
  <si>
    <t>10. Indennita e trattamento accessorio e lavoro straordinario e rinnovo contrattuale</t>
  </si>
  <si>
    <t>11. Compensi altri enti</t>
  </si>
  <si>
    <t>12. Indennità mensa</t>
  </si>
  <si>
    <t>13. Benifici assistenziali</t>
  </si>
  <si>
    <t>14. Aggiornamento e formazione</t>
  </si>
  <si>
    <t>15. Assicurazione del personale</t>
  </si>
  <si>
    <t>Capitolo 3 ONERI PREVIDENZIALI E ASSISTENZIALI</t>
  </si>
  <si>
    <t>16. Oneri previdenziali ed assistenziali</t>
  </si>
  <si>
    <t>Capitolo 4 ACQUISTO LIBRI, RIVISTE, E ALTRE PUBBLICAZIONI</t>
  </si>
  <si>
    <t>17. Spese pubblicazione albo ed opuscoli vari</t>
  </si>
  <si>
    <t>18. Spese pubblicazione e spedizione bollettino</t>
  </si>
  <si>
    <t>19. Abbonamenti riviste ed acquisto pubblicazioni varie</t>
  </si>
  <si>
    <t>Capitolo 5 SPESE PER L'ACQUISTO DI MATERIALE DI CONSUMO</t>
  </si>
  <si>
    <t>20. Spese servizi audiovisivi</t>
  </si>
  <si>
    <t>21. Cancelleria, stampati, rilegatura</t>
  </si>
  <si>
    <t>22. Spese gestione fotocopiatrice e sistema informatico</t>
  </si>
  <si>
    <t>23. spese minute varie</t>
  </si>
  <si>
    <t xml:space="preserve">Capitolo 6 SPESE DI RAPPRESENTANZA </t>
  </si>
  <si>
    <t>24. Spese di rappresentanza</t>
  </si>
  <si>
    <t>25. iniziative divulgative</t>
  </si>
  <si>
    <t>26. Onoreficienze agli iscritti</t>
  </si>
  <si>
    <t>27. Contributo funzionamento Commissione Odontoiatrica</t>
  </si>
  <si>
    <t>Capitolo 8 SPESE PER ACCERTAMENTI SANITARI</t>
  </si>
  <si>
    <t>28. Visite fiscali</t>
  </si>
  <si>
    <t>29. Visite mediche di controllo</t>
  </si>
  <si>
    <t>30. Spese Condominiali</t>
  </si>
  <si>
    <t>31. Affitto  sede</t>
  </si>
  <si>
    <t>Capitolo 10 MANUTENZIONE E RIPARAZIONI LOCALI</t>
  </si>
  <si>
    <t>32. Manutenzione e Riparazioni ordinarie:macchine, mobili, pulizie sede</t>
  </si>
  <si>
    <t>33. Spese manutenzione sede</t>
  </si>
  <si>
    <t>Capitolo 11 SPESE POSTALI E TELEGRAFICHE</t>
  </si>
  <si>
    <t>34. Spese postali, telefoniche, telegrafiche</t>
  </si>
  <si>
    <t>Capitolo 12 SPESE PER L'ORGANIZZAZIONE DI CONVEGNI E CONGRESSI</t>
  </si>
  <si>
    <t>35. Aggiornamento professionale</t>
  </si>
  <si>
    <t>Capitolo 13 SPESE PER CONCORSI</t>
  </si>
  <si>
    <t>36. Copertura posti vacanti</t>
  </si>
  <si>
    <t>Capitolo 14 MANUTENZIONE, NOLEGGIO, ED ESERCIZIO DI MEZZI DI TRASPORTO</t>
  </si>
  <si>
    <t>37. Spese di locomozione</t>
  </si>
  <si>
    <t xml:space="preserve">Capitolo 15 COMBUSTIBILI, ENERGIA ELETTRICA </t>
  </si>
  <si>
    <t>38. Energia elettrica, acqua, gas</t>
  </si>
  <si>
    <t xml:space="preserve">39. Consuenze: legale, tributarie,amministrative, ecc. </t>
  </si>
  <si>
    <t>40. collaborazioni coordinate e continuative</t>
  </si>
  <si>
    <t>Capitolo 17 PREMI DI ASSICURAZIONE</t>
  </si>
  <si>
    <t>41. Assicurazione furto e incendio</t>
  </si>
  <si>
    <t>42. Interessi passivi</t>
  </si>
  <si>
    <t>Capitolo 19 COMMISSIONI BANCARIE e POSTALI</t>
  </si>
  <si>
    <t>43. Commissioni Bancarie e Postali</t>
  </si>
  <si>
    <t>Capitolo 20 ONERI TRIBUTARI ED ALTRI OBBLIGATORI</t>
  </si>
  <si>
    <t>44. Imposte, tasse, tributi, bolli</t>
  </si>
  <si>
    <t>Capitolo 21 POSTE CORRETTIVE E COMPENSATIVE DI ENTRATE CORRENTI</t>
  </si>
  <si>
    <t>45. Rimborso quote di iscrizione e tasse non dovute</t>
  </si>
  <si>
    <t>46. Spese varie emissioni ruoli</t>
  </si>
  <si>
    <t>Capitolo 22 FONDO DI RISERVA</t>
  </si>
  <si>
    <t>47. Fondo di riserva stanziamenti insufficienti</t>
  </si>
  <si>
    <t>48. Fondo di riserva spese impreviste o straordinarie</t>
  </si>
  <si>
    <t>Capitolo 23 ACQUISIZIONE BENI DI USO DUREVOLE ED OPERE IMMOBILIARI</t>
  </si>
  <si>
    <t>49. Acquisizione beni di uso durevole ed opere immobiliari</t>
  </si>
  <si>
    <t>Capitolo 24 ACQUISIZIONE DI IMMOBILIZZAZIONI TECNICHE</t>
  </si>
  <si>
    <t>50. Acquisto macchine, attrezzature per ufficio e procedure informatiche</t>
  </si>
  <si>
    <t>Capitolo 25 ACCANTONAMENTO INDENNITA', ANZIANITA' E SIMILARI</t>
  </si>
  <si>
    <t>51. Accantonamento indennità, anzianità e similari</t>
  </si>
  <si>
    <t>52. Spese per rimborso sottoscrizione  mutui</t>
  </si>
  <si>
    <t>53. Spese per Concessione di mutui</t>
  </si>
  <si>
    <t>54. Spese per Concessione prestiti</t>
  </si>
  <si>
    <t>55. Spese sottoscrizione  prestiti</t>
  </si>
  <si>
    <t>56. Quota FNOMCEO  I iscrizione</t>
  </si>
  <si>
    <t>57. Quota FNOMCEO  tassa annuale ad esazione diretta</t>
  </si>
  <si>
    <t>58. Ritenute erariali per lavoro autonomo</t>
  </si>
  <si>
    <t>59. Ritenute erariali per lavoro assimilato a dipendenti</t>
  </si>
  <si>
    <t>60. Ritenute Previdenziali ed Assistenziali lavoro assimilato a dipendente</t>
  </si>
  <si>
    <t>61. Ritenute Previdenziali ed Assistenziali lavoro autonomo</t>
  </si>
  <si>
    <t>62. Ritenute Previdenziali ed Assistenziali lavoro dipendente</t>
  </si>
  <si>
    <t>63. Ritenute sindacali dipendenti</t>
  </si>
  <si>
    <t>64. Ritenute per conto terzi</t>
  </si>
  <si>
    <t>65. Versamento bollo virtuale</t>
  </si>
  <si>
    <t>66. Servizio Economato</t>
  </si>
  <si>
    <t>67. Indennità di anzianità accantonata</t>
  </si>
  <si>
    <t>IL TESORIERE</t>
  </si>
  <si>
    <t>IL PRESIDENTE</t>
  </si>
  <si>
    <t>Dott. Gaspare Muraca</t>
  </si>
  <si>
    <t>Dott. Enrico Ciliberto</t>
  </si>
  <si>
    <t>01. Spese Assemblea Annuale</t>
  </si>
  <si>
    <t>Capitolo 9 SPESE PER LA SEDE</t>
  </si>
  <si>
    <t>€</t>
  </si>
  <si>
    <t>TOTALE COMPLESSIVO</t>
  </si>
  <si>
    <t>Capitolo 26  QUOTE  MUTUI</t>
  </si>
  <si>
    <t>Capitolo 7  SPESE PER IL FUNZIONAMENTO DI COMMISSIONI</t>
  </si>
  <si>
    <t xml:space="preserve">39.Bis. Agenzia Interinale </t>
  </si>
  <si>
    <t>Capitolo 16 ONERI E COMPENSI PER INCARICHI SPECIALI</t>
  </si>
  <si>
    <t>Esistenze POSTA  31 dicembre 2019</t>
  </si>
  <si>
    <t>B I L A N C I O  DI    P R E V I S I O N E   2021</t>
  </si>
  <si>
    <t>Esistenze BANCA  31 dicembre 2020</t>
  </si>
  <si>
    <t>Fondo cassa 2020</t>
  </si>
  <si>
    <t>B I L A N C I O    DI   P R E V I S I O N E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</si>
</sst>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&quot;€ &quot;* #,##0.00_-;&quot;-€ &quot;* #,##0.00_-;_-&quot;€ &quot;* \-??_-;_-@_-"/>
    <numFmt numFmtId="167" formatCode="&quot;€ &quot;#,##0.00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60"/>
      <name val="Arial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6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166" fontId="25" fillId="0" borderId="0" applyFill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25" fillId="23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</cellStyleXfs>
  <cellXfs count="142">
    <xf numFmtId="0" fontId="0" fillId="0" borderId="0" xfId="0"/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1" fillId="24" borderId="0" xfId="0" applyFont="1" applyFill="1" applyBorder="1" applyAlignment="1">
      <alignment horizontal="left" vertical="center" wrapText="1"/>
    </xf>
    <xf numFmtId="0" fontId="0" fillId="24" borderId="0" xfId="0" applyFill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0" fontId="0" fillId="24" borderId="0" xfId="0" applyFill="1" applyAlignment="1">
      <alignment horizontal="left" vertical="center" wrapText="1"/>
    </xf>
    <xf numFmtId="167" fontId="0" fillId="24" borderId="0" xfId="0" applyNumberFormat="1" applyFill="1" applyAlignment="1">
      <alignment horizontal="center" vertical="center" wrapText="1"/>
    </xf>
    <xf numFmtId="166" fontId="0" fillId="0" borderId="0" xfId="28" applyFont="1" applyFill="1" applyBorder="1" applyAlignment="1" applyProtection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 wrapText="1"/>
    </xf>
    <xf numFmtId="0" fontId="24" fillId="24" borderId="0" xfId="0" applyFont="1" applyFill="1" applyBorder="1" applyAlignment="1">
      <alignment horizontal="left" vertical="center" wrapText="1"/>
    </xf>
    <xf numFmtId="0" fontId="23" fillId="24" borderId="0" xfId="0" applyFont="1" applyFill="1" applyAlignment="1">
      <alignment horizontal="center" vertical="center" wrapText="1"/>
    </xf>
    <xf numFmtId="0" fontId="23" fillId="24" borderId="0" xfId="0" applyFont="1" applyFill="1"/>
    <xf numFmtId="0" fontId="23" fillId="0" borderId="0" xfId="0" applyFont="1" applyAlignment="1">
      <alignment horizontal="left" vertical="center" wrapText="1"/>
    </xf>
    <xf numFmtId="167" fontId="23" fillId="0" borderId="0" xfId="0" applyNumberFormat="1" applyFont="1" applyAlignment="1">
      <alignment horizontal="center" vertical="center" wrapText="1"/>
    </xf>
    <xf numFmtId="0" fontId="23" fillId="24" borderId="0" xfId="0" applyFont="1" applyFill="1" applyAlignment="1">
      <alignment horizontal="left" vertical="center" wrapText="1"/>
    </xf>
    <xf numFmtId="167" fontId="23" fillId="24" borderId="0" xfId="0" applyNumberFormat="1" applyFont="1" applyFill="1" applyAlignment="1">
      <alignment horizontal="center" vertical="center" wrapText="1"/>
    </xf>
    <xf numFmtId="0" fontId="24" fillId="24" borderId="0" xfId="0" applyFont="1" applyFill="1" applyAlignment="1">
      <alignment horizontal="left" vertical="center" wrapText="1"/>
    </xf>
    <xf numFmtId="0" fontId="23" fillId="24" borderId="0" xfId="0" applyFont="1" applyFill="1" applyAlignment="1">
      <alignment vertical="center" wrapText="1"/>
    </xf>
    <xf numFmtId="0" fontId="24" fillId="24" borderId="0" xfId="0" applyFont="1" applyFill="1"/>
    <xf numFmtId="0" fontId="23" fillId="0" borderId="0" xfId="0" applyFont="1" applyAlignment="1">
      <alignment horizontal="center"/>
    </xf>
    <xf numFmtId="166" fontId="25" fillId="0" borderId="0" xfId="28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5" fontId="0" fillId="24" borderId="10" xfId="0" applyNumberFormat="1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 wrapText="1"/>
    </xf>
    <xf numFmtId="165" fontId="23" fillId="0" borderId="0" xfId="0" applyNumberFormat="1" applyFont="1"/>
    <xf numFmtId="165" fontId="26" fillId="0" borderId="0" xfId="0" applyNumberFormat="1" applyFont="1" applyAlignment="1">
      <alignment horizontal="center" vertical="center"/>
    </xf>
    <xf numFmtId="165" fontId="25" fillId="0" borderId="0" xfId="0" applyNumberFormat="1" applyFont="1" applyAlignment="1">
      <alignment horizontal="center" vertical="center" wrapText="1"/>
    </xf>
    <xf numFmtId="165" fontId="25" fillId="24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center" vertical="center" wrapText="1"/>
    </xf>
    <xf numFmtId="165" fontId="25" fillId="24" borderId="0" xfId="0" applyNumberFormat="1" applyFont="1" applyFill="1" applyBorder="1" applyAlignment="1">
      <alignment horizontal="center" vertical="center" wrapText="1"/>
    </xf>
    <xf numFmtId="165" fontId="25" fillId="0" borderId="11" xfId="0" applyNumberFormat="1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165" fontId="25" fillId="0" borderId="0" xfId="0" applyNumberFormat="1" applyFont="1"/>
    <xf numFmtId="165" fontId="27" fillId="0" borderId="0" xfId="0" applyNumberFormat="1" applyFont="1" applyAlignment="1">
      <alignment horizontal="center" vertical="center"/>
    </xf>
    <xf numFmtId="165" fontId="28" fillId="0" borderId="0" xfId="0" applyNumberFormat="1" applyFont="1"/>
    <xf numFmtId="165" fontId="29" fillId="0" borderId="0" xfId="0" applyNumberFormat="1" applyFont="1" applyAlignment="1">
      <alignment horizontal="center" vertical="center"/>
    </xf>
    <xf numFmtId="165" fontId="30" fillId="0" borderId="0" xfId="0" applyNumberFormat="1" applyFont="1"/>
    <xf numFmtId="165" fontId="0" fillId="24" borderId="0" xfId="0" applyNumberFormat="1" applyFill="1" applyBorder="1" applyAlignment="1">
      <alignment horizontal="center" vertical="center" wrapText="1"/>
    </xf>
    <xf numFmtId="165" fontId="25" fillId="0" borderId="10" xfId="0" applyNumberFormat="1" applyFont="1" applyBorder="1" applyAlignment="1">
      <alignment horizontal="left" vertical="center" wrapText="1"/>
    </xf>
    <xf numFmtId="164" fontId="0" fillId="0" borderId="10" xfId="0" applyNumberFormat="1" applyBorder="1" applyAlignment="1">
      <alignment horizontal="center" vertical="center" wrapText="1"/>
    </xf>
    <xf numFmtId="165" fontId="31" fillId="0" borderId="0" xfId="0" applyNumberFormat="1" applyFont="1" applyAlignment="1">
      <alignment horizontal="center" vertical="center" wrapText="1"/>
    </xf>
    <xf numFmtId="165" fontId="31" fillId="24" borderId="10" xfId="0" applyNumberFormat="1" applyFont="1" applyFill="1" applyBorder="1" applyAlignment="1">
      <alignment horizontal="center" vertical="center" wrapText="1"/>
    </xf>
    <xf numFmtId="165" fontId="31" fillId="0" borderId="10" xfId="0" applyNumberFormat="1" applyFont="1" applyBorder="1" applyAlignment="1">
      <alignment horizontal="center" vertical="center" wrapText="1"/>
    </xf>
    <xf numFmtId="165" fontId="31" fillId="24" borderId="0" xfId="0" applyNumberFormat="1" applyFont="1" applyFill="1" applyBorder="1" applyAlignment="1">
      <alignment horizontal="center" vertical="center" wrapText="1"/>
    </xf>
    <xf numFmtId="165" fontId="31" fillId="0" borderId="11" xfId="0" applyNumberFormat="1" applyFont="1" applyBorder="1" applyAlignment="1">
      <alignment horizontal="center" vertical="center" wrapText="1"/>
    </xf>
    <xf numFmtId="165" fontId="31" fillId="0" borderId="0" xfId="0" applyNumberFormat="1" applyFont="1" applyBorder="1" applyAlignment="1">
      <alignment horizontal="center" vertical="center" wrapText="1"/>
    </xf>
    <xf numFmtId="165" fontId="31" fillId="0" borderId="0" xfId="0" applyNumberFormat="1" applyFont="1"/>
    <xf numFmtId="165" fontId="32" fillId="0" borderId="0" xfId="0" applyNumberFormat="1" applyFont="1"/>
    <xf numFmtId="165" fontId="0" fillId="0" borderId="10" xfId="0" applyNumberFormat="1" applyFont="1" applyBorder="1" applyAlignment="1">
      <alignment horizontal="center" vertical="center" wrapText="1"/>
    </xf>
    <xf numFmtId="165" fontId="25" fillId="24" borderId="0" xfId="0" applyNumberFormat="1" applyFont="1" applyFill="1" applyBorder="1"/>
    <xf numFmtId="165" fontId="32" fillId="24" borderId="0" xfId="0" applyNumberFormat="1" applyFont="1" applyFill="1" applyBorder="1"/>
    <xf numFmtId="165" fontId="22" fillId="24" borderId="0" xfId="0" applyNumberFormat="1" applyFont="1" applyFill="1" applyBorder="1"/>
    <xf numFmtId="0" fontId="23" fillId="24" borderId="10" xfId="0" applyFont="1" applyFill="1" applyBorder="1" applyAlignment="1">
      <alignment horizontal="center" vertical="center"/>
    </xf>
    <xf numFmtId="165" fontId="24" fillId="24" borderId="0" xfId="0" applyNumberFormat="1" applyFont="1" applyFill="1"/>
    <xf numFmtId="165" fontId="23" fillId="0" borderId="0" xfId="0" applyNumberFormat="1" applyFont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5" fontId="22" fillId="0" borderId="0" xfId="0" applyNumberFormat="1" applyFont="1" applyAlignment="1">
      <alignment horizontal="center" vertical="center" wrapText="1"/>
    </xf>
    <xf numFmtId="0" fontId="23" fillId="24" borderId="10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24" borderId="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3" fillId="0" borderId="10" xfId="0" applyFont="1" applyBorder="1" applyAlignment="1">
      <alignment vertical="center"/>
    </xf>
    <xf numFmtId="0" fontId="23" fillId="24" borderId="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167" fontId="23" fillId="0" borderId="0" xfId="0" applyNumberFormat="1" applyFont="1" applyFill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167" fontId="24" fillId="0" borderId="0" xfId="0" applyNumberFormat="1" applyFont="1" applyFill="1" applyAlignment="1">
      <alignment horizontal="center" vertical="center" wrapText="1"/>
    </xf>
    <xf numFmtId="165" fontId="22" fillId="24" borderId="10" xfId="0" applyNumberFormat="1" applyFont="1" applyFill="1" applyBorder="1" applyAlignment="1">
      <alignment horizontal="center" vertical="center"/>
    </xf>
    <xf numFmtId="165" fontId="0" fillId="24" borderId="0" xfId="0" applyNumberFormat="1" applyFill="1" applyBorder="1"/>
    <xf numFmtId="0" fontId="23" fillId="25" borderId="0" xfId="0" applyFont="1" applyFill="1"/>
    <xf numFmtId="165" fontId="35" fillId="0" borderId="10" xfId="0" applyNumberFormat="1" applyFont="1" applyBorder="1" applyAlignment="1">
      <alignment horizontal="center" vertical="center" wrapText="1"/>
    </xf>
    <xf numFmtId="165" fontId="32" fillId="24" borderId="0" xfId="0" applyNumberFormat="1" applyFont="1" applyFill="1" applyBorder="1" applyAlignment="1">
      <alignment horizontal="center" vertical="center"/>
    </xf>
    <xf numFmtId="165" fontId="32" fillId="24" borderId="10" xfId="0" applyNumberFormat="1" applyFont="1" applyFill="1" applyBorder="1" applyAlignment="1">
      <alignment horizontal="center" vertical="center"/>
    </xf>
    <xf numFmtId="164" fontId="22" fillId="24" borderId="10" xfId="0" applyNumberFormat="1" applyFont="1" applyFill="1" applyBorder="1" applyAlignment="1">
      <alignment horizontal="center" vertical="center"/>
    </xf>
    <xf numFmtId="0" fontId="36" fillId="0" borderId="0" xfId="0" applyFont="1"/>
    <xf numFmtId="0" fontId="36" fillId="24" borderId="0" xfId="0" applyFont="1" applyFill="1"/>
    <xf numFmtId="165" fontId="36" fillId="0" borderId="0" xfId="0" applyNumberFormat="1" applyFont="1"/>
    <xf numFmtId="167" fontId="36" fillId="0" borderId="0" xfId="0" applyNumberFormat="1" applyFont="1"/>
    <xf numFmtId="0" fontId="37" fillId="24" borderId="0" xfId="0" applyFont="1" applyFill="1"/>
    <xf numFmtId="0" fontId="36" fillId="0" borderId="0" xfId="0" applyFont="1" applyAlignment="1">
      <alignment horizontal="center"/>
    </xf>
    <xf numFmtId="165" fontId="37" fillId="0" borderId="0" xfId="0" applyNumberFormat="1" applyFont="1" applyAlignment="1">
      <alignment horizontal="center" vertical="center"/>
    </xf>
    <xf numFmtId="165" fontId="31" fillId="25" borderId="10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5" fontId="31" fillId="25" borderId="10" xfId="0" quotePrefix="1" applyNumberFormat="1" applyFont="1" applyFill="1" applyBorder="1" applyAlignment="1">
      <alignment horizontal="center" vertical="center" wrapText="1"/>
    </xf>
    <xf numFmtId="165" fontId="0" fillId="25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 wrapText="1"/>
    </xf>
    <xf numFmtId="165" fontId="22" fillId="25" borderId="10" xfId="0" applyNumberFormat="1" applyFont="1" applyFill="1" applyBorder="1" applyAlignment="1">
      <alignment horizontal="center" vertical="center" wrapText="1"/>
    </xf>
    <xf numFmtId="167" fontId="22" fillId="25" borderId="0" xfId="0" applyNumberFormat="1" applyFont="1" applyFill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25" borderId="10" xfId="0" applyNumberFormat="1" applyFill="1" applyBorder="1" applyAlignment="1">
      <alignment horizontal="center" vertical="center" wrapText="1"/>
    </xf>
    <xf numFmtId="0" fontId="0" fillId="26" borderId="0" xfId="0" applyFill="1" applyAlignment="1">
      <alignment horizontal="left" vertical="center" wrapText="1"/>
    </xf>
    <xf numFmtId="0" fontId="0" fillId="26" borderId="0" xfId="0" applyFill="1" applyAlignment="1">
      <alignment horizontal="center" vertical="center" wrapText="1"/>
    </xf>
    <xf numFmtId="0" fontId="0" fillId="25" borderId="0" xfId="0" applyFill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165" fontId="3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36" fillId="0" borderId="0" xfId="0" applyFont="1" applyFill="1"/>
    <xf numFmtId="165" fontId="31" fillId="0" borderId="1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/>
    <xf numFmtId="167" fontId="36" fillId="0" borderId="0" xfId="0" applyNumberFormat="1" applyFont="1" applyFill="1"/>
    <xf numFmtId="165" fontId="25" fillId="0" borderId="10" xfId="0" applyNumberFormat="1" applyFont="1" applyFill="1" applyBorder="1" applyAlignment="1">
      <alignment horizontal="center" vertical="center" wrapText="1"/>
    </xf>
    <xf numFmtId="166" fontId="0" fillId="26" borderId="0" xfId="28" applyFont="1" applyFill="1" applyBorder="1" applyAlignment="1" applyProtection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0" fontId="23" fillId="26" borderId="0" xfId="0" applyFont="1" applyFill="1" applyAlignment="1">
      <alignment horizontal="left" vertical="center" wrapText="1"/>
    </xf>
    <xf numFmtId="167" fontId="24" fillId="25" borderId="0" xfId="0" applyNumberFormat="1" applyFont="1" applyFill="1" applyAlignment="1">
      <alignment horizontal="center" vertical="center" wrapText="1"/>
    </xf>
    <xf numFmtId="165" fontId="32" fillId="25" borderId="10" xfId="0" applyNumberFormat="1" applyFont="1" applyFill="1" applyBorder="1" applyAlignment="1">
      <alignment horizontal="center" vertical="center" wrapText="1"/>
    </xf>
    <xf numFmtId="0" fontId="23" fillId="26" borderId="0" xfId="0" applyFont="1" applyFill="1"/>
    <xf numFmtId="0" fontId="36" fillId="26" borderId="0" xfId="0" applyFont="1" applyFill="1"/>
    <xf numFmtId="0" fontId="22" fillId="17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34" fillId="17" borderId="0" xfId="0" applyFont="1" applyFill="1" applyBorder="1" applyAlignment="1">
      <alignment horizontal="center" vertical="center" wrapText="1"/>
    </xf>
    <xf numFmtId="0" fontId="34" fillId="17" borderId="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4"/>
  <sheetViews>
    <sheetView topLeftCell="A76" zoomScale="130" zoomScaleNormal="130" workbookViewId="0">
      <selection activeCell="H68" sqref="H68"/>
    </sheetView>
  </sheetViews>
  <sheetFormatPr defaultColWidth="9.140625" defaultRowHeight="24.95" customHeight="1" x14ac:dyDescent="0.2"/>
  <cols>
    <col min="1" max="1" width="0.28515625" style="3" customWidth="1"/>
    <col min="2" max="2" width="34.140625" style="16" customWidth="1"/>
    <col min="3" max="3" width="0.85546875" style="2" hidden="1" customWidth="1"/>
    <col min="4" max="4" width="15" style="25" customWidth="1"/>
    <col min="5" max="5" width="0.42578125" style="3" customWidth="1"/>
    <col min="6" max="6" width="18.7109375" style="25" customWidth="1"/>
    <col min="7" max="7" width="0.42578125" style="3" customWidth="1"/>
    <col min="8" max="8" width="19" style="25" customWidth="1"/>
    <col min="9" max="9" width="13.28515625" style="3" customWidth="1"/>
    <col min="10" max="10" width="10.7109375" style="3" customWidth="1"/>
    <col min="11" max="11" width="17.5703125" style="3" customWidth="1"/>
    <col min="12" max="16384" width="9.140625" style="3"/>
  </cols>
  <sheetData>
    <row r="1" spans="2:11" ht="20.100000000000001" customHeight="1" x14ac:dyDescent="0.2">
      <c r="B1" s="131" t="s">
        <v>0</v>
      </c>
      <c r="C1" s="131"/>
      <c r="D1" s="131"/>
      <c r="E1" s="131"/>
      <c r="F1" s="131"/>
      <c r="G1" s="131"/>
      <c r="H1" s="131"/>
    </row>
    <row r="2" spans="2:11" ht="5.0999999999999996" customHeight="1" x14ac:dyDescent="0.2">
      <c r="B2" s="12"/>
      <c r="C2" s="3"/>
    </row>
    <row r="3" spans="2:11" ht="20.100000000000001" customHeight="1" x14ac:dyDescent="0.2">
      <c r="B3" s="132" t="s">
        <v>157</v>
      </c>
      <c r="C3" s="132"/>
      <c r="D3" s="132"/>
      <c r="E3" s="132"/>
      <c r="F3" s="132"/>
      <c r="G3" s="132"/>
      <c r="H3" s="132"/>
    </row>
    <row r="4" spans="2:11" ht="5.0999999999999996" customHeight="1" x14ac:dyDescent="0.2">
      <c r="B4" s="133"/>
      <c r="C4" s="133"/>
      <c r="D4" s="133"/>
      <c r="E4" s="133"/>
      <c r="F4" s="133"/>
      <c r="G4" s="133"/>
      <c r="H4" s="133"/>
    </row>
    <row r="5" spans="2:11" s="6" customFormat="1" ht="24.95" customHeight="1" x14ac:dyDescent="0.2">
      <c r="B5" s="64" t="s">
        <v>1</v>
      </c>
      <c r="C5" s="5"/>
      <c r="D5" s="26" t="s">
        <v>2</v>
      </c>
      <c r="F5" s="26" t="s">
        <v>3</v>
      </c>
      <c r="H5" s="26" t="s">
        <v>4</v>
      </c>
    </row>
    <row r="6" spans="2:11" ht="20.100000000000001" customHeight="1" x14ac:dyDescent="0.2">
      <c r="B6" s="130" t="s">
        <v>5</v>
      </c>
      <c r="C6" s="130"/>
      <c r="D6" s="130"/>
      <c r="E6" s="130"/>
      <c r="F6" s="130"/>
      <c r="G6" s="130"/>
      <c r="H6" s="130"/>
    </row>
    <row r="7" spans="2:11" ht="27.95" customHeight="1" x14ac:dyDescent="0.2">
      <c r="B7" s="63" t="s">
        <v>6</v>
      </c>
      <c r="D7" s="27">
        <v>0</v>
      </c>
      <c r="E7" s="7"/>
      <c r="F7" s="45">
        <v>47939.22</v>
      </c>
      <c r="G7" s="7"/>
      <c r="H7" s="45"/>
      <c r="J7" s="25"/>
      <c r="K7" s="96"/>
    </row>
    <row r="8" spans="2:11" ht="27.95" customHeight="1" x14ac:dyDescent="0.2">
      <c r="B8" s="63" t="s">
        <v>158</v>
      </c>
      <c r="D8" s="27">
        <v>0</v>
      </c>
      <c r="E8" s="7"/>
      <c r="F8" s="27">
        <v>0</v>
      </c>
      <c r="G8" s="7"/>
      <c r="H8" s="27"/>
    </row>
    <row r="9" spans="2:11" ht="29.25" customHeight="1" x14ac:dyDescent="0.2">
      <c r="B9" s="63" t="s">
        <v>156</v>
      </c>
      <c r="D9" s="27">
        <v>0</v>
      </c>
      <c r="E9" s="7"/>
      <c r="F9" s="27">
        <v>0</v>
      </c>
      <c r="G9" s="7"/>
      <c r="H9" s="27">
        <v>0</v>
      </c>
      <c r="K9" s="96"/>
    </row>
    <row r="10" spans="2:11" ht="27.95" customHeight="1" x14ac:dyDescent="0.2">
      <c r="B10" s="63" t="s">
        <v>159</v>
      </c>
      <c r="D10" s="27"/>
      <c r="E10" s="7"/>
      <c r="F10" s="27">
        <v>0</v>
      </c>
      <c r="G10" s="7"/>
      <c r="H10" s="27"/>
    </row>
    <row r="11" spans="2:11" s="106" customFormat="1" ht="20.100000000000001" customHeight="1" x14ac:dyDescent="0.2">
      <c r="B11" s="102" t="s">
        <v>7</v>
      </c>
      <c r="C11" s="103"/>
      <c r="D11" s="78"/>
      <c r="E11" s="79"/>
      <c r="F11" s="104">
        <f>F7</f>
        <v>47939.22</v>
      </c>
      <c r="G11" s="79"/>
      <c r="H11" s="105">
        <f>H10+H9+H8+H7</f>
        <v>0</v>
      </c>
    </row>
    <row r="12" spans="2:11" ht="9.9499999999999993" customHeight="1" x14ac:dyDescent="0.2"/>
    <row r="13" spans="2:11" ht="20.100000000000001" customHeight="1" x14ac:dyDescent="0.2">
      <c r="B13" s="130" t="s">
        <v>8</v>
      </c>
      <c r="C13" s="130"/>
      <c r="D13" s="130"/>
      <c r="E13" s="130"/>
      <c r="F13" s="130"/>
      <c r="G13" s="130"/>
      <c r="H13" s="130"/>
    </row>
    <row r="14" spans="2:11" ht="27.95" customHeight="1" x14ac:dyDescent="0.2">
      <c r="B14" s="63" t="s">
        <v>9</v>
      </c>
      <c r="D14" s="27">
        <v>0</v>
      </c>
      <c r="E14" s="7"/>
      <c r="F14" s="27"/>
      <c r="G14" s="7"/>
      <c r="H14" s="27">
        <f>SUM(D14:G14)</f>
        <v>0</v>
      </c>
    </row>
    <row r="15" spans="2:11" ht="27.95" customHeight="1" x14ac:dyDescent="0.2">
      <c r="B15" s="63" t="s">
        <v>10</v>
      </c>
      <c r="D15" s="27">
        <v>0</v>
      </c>
      <c r="E15" s="7"/>
      <c r="F15" s="27"/>
      <c r="G15" s="7"/>
      <c r="H15" s="27">
        <f>SUM(D15:G15)</f>
        <v>0</v>
      </c>
    </row>
    <row r="16" spans="2:11" ht="27.95" customHeight="1" x14ac:dyDescent="0.2">
      <c r="B16" s="63" t="s">
        <v>11</v>
      </c>
      <c r="D16" s="27">
        <v>58830.7</v>
      </c>
      <c r="E16" s="7"/>
      <c r="F16" s="27">
        <v>156654.5</v>
      </c>
      <c r="G16" s="7"/>
      <c r="H16" s="27">
        <f>D16+F16</f>
        <v>215485.2</v>
      </c>
    </row>
    <row r="17" spans="2:11" s="108" customFormat="1" ht="20.100000000000001" customHeight="1" x14ac:dyDescent="0.2">
      <c r="B17" s="102" t="s">
        <v>7</v>
      </c>
      <c r="C17" s="107"/>
      <c r="D17" s="78">
        <f>D16</f>
        <v>58830.7</v>
      </c>
      <c r="E17" s="79"/>
      <c r="F17" s="78">
        <f>F16</f>
        <v>156654.5</v>
      </c>
      <c r="G17" s="79"/>
      <c r="H17" s="78">
        <f>SUM(H14:H16)</f>
        <v>215485.2</v>
      </c>
      <c r="K17" s="109"/>
    </row>
    <row r="18" spans="2:11" ht="9.9499999999999993" customHeight="1" x14ac:dyDescent="0.2"/>
    <row r="19" spans="2:11" ht="20.100000000000001" customHeight="1" x14ac:dyDescent="0.2">
      <c r="B19" s="130" t="s">
        <v>12</v>
      </c>
      <c r="C19" s="130"/>
      <c r="D19" s="130"/>
      <c r="E19" s="130"/>
      <c r="F19" s="130"/>
      <c r="G19" s="130"/>
      <c r="H19" s="130"/>
    </row>
    <row r="20" spans="2:11" ht="27.95" customHeight="1" x14ac:dyDescent="0.2">
      <c r="B20" s="63" t="s">
        <v>13</v>
      </c>
      <c r="D20" s="27">
        <v>0</v>
      </c>
      <c r="E20" s="7"/>
      <c r="F20" s="27">
        <v>0</v>
      </c>
      <c r="G20" s="7"/>
      <c r="H20" s="27">
        <f>SUM(D20:G20)</f>
        <v>0</v>
      </c>
    </row>
    <row r="21" spans="2:11" ht="27.95" customHeight="1" x14ac:dyDescent="0.2">
      <c r="B21" s="63" t="s">
        <v>14</v>
      </c>
      <c r="D21" s="27">
        <v>0</v>
      </c>
      <c r="E21" s="7"/>
      <c r="F21" s="27">
        <v>0</v>
      </c>
      <c r="G21" s="7"/>
      <c r="H21" s="27">
        <f>SUM(D21:G21)</f>
        <v>0</v>
      </c>
    </row>
    <row r="22" spans="2:11" ht="27.95" customHeight="1" x14ac:dyDescent="0.2">
      <c r="B22" s="63" t="s">
        <v>15</v>
      </c>
      <c r="D22" s="27">
        <v>0</v>
      </c>
      <c r="E22" s="7"/>
      <c r="F22" s="27"/>
      <c r="G22" s="7"/>
      <c r="H22" s="27">
        <f>SUM(D22:G22)</f>
        <v>0</v>
      </c>
    </row>
    <row r="23" spans="2:11" ht="27.95" customHeight="1" x14ac:dyDescent="0.2">
      <c r="B23" s="63" t="s">
        <v>16</v>
      </c>
      <c r="D23" s="27">
        <v>263.88</v>
      </c>
      <c r="E23" s="7"/>
      <c r="F23" s="27">
        <v>1319</v>
      </c>
      <c r="G23" s="7"/>
      <c r="H23" s="27">
        <f>D23+F23</f>
        <v>1582.88</v>
      </c>
    </row>
    <row r="24" spans="2:11" s="112" customFormat="1" ht="20.100000000000001" customHeight="1" x14ac:dyDescent="0.2">
      <c r="B24" s="99" t="s">
        <v>7</v>
      </c>
      <c r="C24" s="111"/>
      <c r="D24" s="100">
        <f>SUM(D20:D23)</f>
        <v>263.88</v>
      </c>
      <c r="E24" s="101"/>
      <c r="F24" s="100">
        <f>SUM(F20:F23)</f>
        <v>1319</v>
      </c>
      <c r="G24" s="101"/>
      <c r="H24" s="100">
        <f>SUM(H20:H23)</f>
        <v>1582.88</v>
      </c>
    </row>
    <row r="25" spans="2:11" ht="9.9499999999999993" customHeight="1" x14ac:dyDescent="0.2"/>
    <row r="26" spans="2:11" ht="20.100000000000001" customHeight="1" x14ac:dyDescent="0.2">
      <c r="B26" s="130" t="s">
        <v>17</v>
      </c>
      <c r="C26" s="130"/>
      <c r="D26" s="130"/>
      <c r="E26" s="130"/>
      <c r="F26" s="130"/>
      <c r="G26" s="130"/>
      <c r="H26" s="130"/>
    </row>
    <row r="27" spans="2:11" ht="27.95" customHeight="1" x14ac:dyDescent="0.2">
      <c r="B27" s="63" t="s">
        <v>18</v>
      </c>
      <c r="D27" s="27">
        <v>0</v>
      </c>
      <c r="E27" s="7"/>
      <c r="F27" s="98">
        <v>0</v>
      </c>
      <c r="G27" s="7"/>
      <c r="H27" s="27">
        <f t="shared" ref="H27:H32" si="0">SUM(D27:G27)</f>
        <v>0</v>
      </c>
      <c r="K27" s="10"/>
    </row>
    <row r="28" spans="2:11" ht="27.95" customHeight="1" x14ac:dyDescent="0.2">
      <c r="B28" s="63" t="s">
        <v>19</v>
      </c>
      <c r="D28" s="27">
        <v>0</v>
      </c>
      <c r="E28" s="7"/>
      <c r="F28" s="27"/>
      <c r="G28" s="7"/>
      <c r="H28" s="27">
        <f t="shared" si="0"/>
        <v>0</v>
      </c>
      <c r="K28" s="10"/>
    </row>
    <row r="29" spans="2:11" ht="27.95" customHeight="1" x14ac:dyDescent="0.2">
      <c r="B29" s="63" t="s">
        <v>20</v>
      </c>
      <c r="D29" s="27">
        <v>28647.97</v>
      </c>
      <c r="E29" s="7"/>
      <c r="F29" s="27"/>
      <c r="G29" s="7"/>
      <c r="H29" s="27">
        <f t="shared" si="0"/>
        <v>28647.97</v>
      </c>
      <c r="K29" s="10"/>
    </row>
    <row r="30" spans="2:11" ht="27.95" customHeight="1" x14ac:dyDescent="0.2">
      <c r="B30" s="63" t="s">
        <v>21</v>
      </c>
      <c r="D30" s="27">
        <v>0</v>
      </c>
      <c r="E30" s="7"/>
      <c r="F30" s="27">
        <v>0</v>
      </c>
      <c r="G30" s="7"/>
      <c r="H30" s="27">
        <f t="shared" si="0"/>
        <v>0</v>
      </c>
      <c r="K30" s="10"/>
    </row>
    <row r="31" spans="2:11" ht="27.95" customHeight="1" x14ac:dyDescent="0.2">
      <c r="B31" s="16" t="s">
        <v>22</v>
      </c>
      <c r="D31" s="27">
        <v>994.69</v>
      </c>
      <c r="E31" s="7"/>
      <c r="F31" s="27">
        <v>0</v>
      </c>
      <c r="G31" s="7"/>
      <c r="H31" s="27">
        <f t="shared" si="0"/>
        <v>994.69</v>
      </c>
    </row>
    <row r="32" spans="2:11" s="112" customFormat="1" ht="20.100000000000001" customHeight="1" x14ac:dyDescent="0.2">
      <c r="B32" s="99" t="s">
        <v>7</v>
      </c>
      <c r="C32" s="111"/>
      <c r="D32" s="100">
        <f>SUM(D27:D31)</f>
        <v>29642.66</v>
      </c>
      <c r="E32" s="101"/>
      <c r="F32" s="100">
        <f>SUM(F27:F31)</f>
        <v>0</v>
      </c>
      <c r="G32" s="101"/>
      <c r="H32" s="100">
        <f t="shared" si="0"/>
        <v>29642.66</v>
      </c>
      <c r="K32" s="123"/>
    </row>
    <row r="33" spans="2:8" ht="20.100000000000001" customHeight="1" x14ac:dyDescent="0.2">
      <c r="B33" s="62"/>
      <c r="D33" s="28"/>
      <c r="E33" s="7"/>
      <c r="F33" s="28"/>
      <c r="G33" s="7"/>
      <c r="H33" s="28"/>
    </row>
    <row r="34" spans="2:8" ht="20.100000000000001" customHeight="1" x14ac:dyDescent="0.2">
      <c r="B34" s="62"/>
      <c r="D34" s="28"/>
      <c r="E34" s="7"/>
      <c r="F34" s="28"/>
      <c r="G34" s="7"/>
      <c r="H34" s="28"/>
    </row>
    <row r="35" spans="2:8" ht="20.100000000000001" customHeight="1" x14ac:dyDescent="0.2">
      <c r="B35" s="130" t="s">
        <v>23</v>
      </c>
      <c r="C35" s="130"/>
      <c r="D35" s="130"/>
      <c r="E35" s="130"/>
      <c r="F35" s="130"/>
      <c r="G35" s="130"/>
      <c r="H35" s="130"/>
    </row>
    <row r="36" spans="2:8" ht="27.95" customHeight="1" x14ac:dyDescent="0.2">
      <c r="B36" s="63" t="s">
        <v>24</v>
      </c>
      <c r="D36" s="27">
        <v>0</v>
      </c>
      <c r="E36" s="7"/>
      <c r="F36" s="27"/>
      <c r="G36" s="7"/>
      <c r="H36" s="27">
        <f t="shared" ref="H36:H41" si="1">SUM(D36:G36)</f>
        <v>0</v>
      </c>
    </row>
    <row r="37" spans="2:8" ht="30" customHeight="1" x14ac:dyDescent="0.2">
      <c r="B37" s="63" t="s">
        <v>25</v>
      </c>
      <c r="D37" s="27">
        <v>6180</v>
      </c>
      <c r="E37" s="7"/>
      <c r="F37" s="110">
        <v>4000</v>
      </c>
      <c r="G37" s="7"/>
      <c r="H37" s="27">
        <f>D37+F37</f>
        <v>10180</v>
      </c>
    </row>
    <row r="38" spans="2:8" ht="27.95" customHeight="1" x14ac:dyDescent="0.2">
      <c r="B38" s="63" t="s">
        <v>26</v>
      </c>
      <c r="D38" s="27">
        <v>0</v>
      </c>
      <c r="E38" s="7"/>
      <c r="F38" s="27">
        <v>0</v>
      </c>
      <c r="G38" s="7"/>
      <c r="H38" s="27">
        <f t="shared" si="1"/>
        <v>0</v>
      </c>
    </row>
    <row r="39" spans="2:8" ht="27.95" customHeight="1" x14ac:dyDescent="0.2">
      <c r="B39" s="63" t="s">
        <v>27</v>
      </c>
      <c r="D39" s="27">
        <v>1800</v>
      </c>
      <c r="E39" s="7"/>
      <c r="F39" s="27">
        <v>0</v>
      </c>
      <c r="G39" s="7"/>
      <c r="H39" s="27">
        <f t="shared" si="1"/>
        <v>1800</v>
      </c>
    </row>
    <row r="40" spans="2:8" ht="27.95" customHeight="1" x14ac:dyDescent="0.2">
      <c r="B40" s="63" t="s">
        <v>28</v>
      </c>
      <c r="D40" s="27">
        <v>0</v>
      </c>
      <c r="E40" s="7"/>
      <c r="F40" s="27">
        <v>0</v>
      </c>
      <c r="G40" s="7"/>
      <c r="H40" s="27">
        <f t="shared" si="1"/>
        <v>0</v>
      </c>
    </row>
    <row r="41" spans="2:8" ht="27.95" customHeight="1" x14ac:dyDescent="0.2">
      <c r="B41" s="63" t="s">
        <v>29</v>
      </c>
      <c r="D41" s="27">
        <v>0</v>
      </c>
      <c r="E41" s="7"/>
      <c r="F41" s="27">
        <v>0</v>
      </c>
      <c r="G41" s="7"/>
      <c r="H41" s="27">
        <f t="shared" si="1"/>
        <v>0</v>
      </c>
    </row>
    <row r="42" spans="2:8" s="108" customFormat="1" ht="20.100000000000001" customHeight="1" x14ac:dyDescent="0.2">
      <c r="B42" s="102" t="s">
        <v>7</v>
      </c>
      <c r="C42" s="107"/>
      <c r="D42" s="78">
        <f>SUM(D36:D41)</f>
        <v>7980</v>
      </c>
      <c r="E42" s="79"/>
      <c r="F42" s="78">
        <f>SUM(F36:F41)</f>
        <v>4000</v>
      </c>
      <c r="G42" s="79"/>
      <c r="H42" s="78">
        <f>SUM(H36:H41)</f>
        <v>11980</v>
      </c>
    </row>
    <row r="43" spans="2:8" ht="9.9499999999999993" customHeight="1" x14ac:dyDescent="0.2"/>
    <row r="44" spans="2:8" ht="20.100000000000001" customHeight="1" x14ac:dyDescent="0.2">
      <c r="B44" s="130" t="s">
        <v>30</v>
      </c>
      <c r="C44" s="130"/>
      <c r="D44" s="130"/>
      <c r="E44" s="130"/>
      <c r="F44" s="130"/>
      <c r="G44" s="130"/>
      <c r="H44" s="130"/>
    </row>
    <row r="45" spans="2:8" ht="27.75" customHeight="1" x14ac:dyDescent="0.2">
      <c r="B45" s="63" t="s">
        <v>31</v>
      </c>
      <c r="D45" s="27">
        <v>0</v>
      </c>
      <c r="E45" s="7"/>
      <c r="F45" s="27">
        <v>0</v>
      </c>
      <c r="G45" s="7"/>
      <c r="H45" s="27">
        <f>SUM(D45:G45)</f>
        <v>0</v>
      </c>
    </row>
    <row r="46" spans="2:8" s="112" customFormat="1" ht="20.100000000000001" customHeight="1" x14ac:dyDescent="0.2">
      <c r="B46" s="99" t="s">
        <v>7</v>
      </c>
      <c r="C46" s="111"/>
      <c r="D46" s="100">
        <f>SUM(D45:D45)</f>
        <v>0</v>
      </c>
      <c r="E46" s="101"/>
      <c r="F46" s="100">
        <f>SUM(F45:F45)</f>
        <v>0</v>
      </c>
      <c r="G46" s="101"/>
      <c r="H46" s="100">
        <f>SUM(H45:H45)</f>
        <v>0</v>
      </c>
    </row>
    <row r="47" spans="2:8" ht="9.9499999999999993" customHeight="1" x14ac:dyDescent="0.2"/>
    <row r="48" spans="2:8" ht="20.100000000000001" customHeight="1" x14ac:dyDescent="0.2">
      <c r="B48" s="130" t="s">
        <v>32</v>
      </c>
      <c r="C48" s="130"/>
      <c r="D48" s="130"/>
      <c r="E48" s="130"/>
      <c r="F48" s="130"/>
      <c r="G48" s="130"/>
      <c r="H48" s="130"/>
    </row>
    <row r="49" spans="2:8" ht="20.100000000000001" customHeight="1" x14ac:dyDescent="0.2">
      <c r="B49" s="63" t="s">
        <v>33</v>
      </c>
      <c r="D49" s="27">
        <v>0</v>
      </c>
      <c r="E49" s="7"/>
      <c r="F49" s="27">
        <v>0</v>
      </c>
      <c r="G49" s="7"/>
      <c r="H49" s="27">
        <f>SUM(D49:G49)</f>
        <v>0</v>
      </c>
    </row>
    <row r="50" spans="2:8" ht="20.100000000000001" customHeight="1" x14ac:dyDescent="0.2">
      <c r="B50" s="63" t="s">
        <v>34</v>
      </c>
      <c r="D50" s="27">
        <v>0</v>
      </c>
      <c r="E50" s="7"/>
      <c r="F50" s="27">
        <v>0</v>
      </c>
      <c r="G50" s="7"/>
      <c r="H50" s="27">
        <f>SUM(D50:G50)</f>
        <v>0</v>
      </c>
    </row>
    <row r="51" spans="2:8" s="113" customFormat="1" ht="20.100000000000001" customHeight="1" x14ac:dyDescent="0.2">
      <c r="B51" s="99" t="s">
        <v>7</v>
      </c>
      <c r="C51" s="111"/>
      <c r="D51" s="100">
        <f>SUM(D49:D50)</f>
        <v>0</v>
      </c>
      <c r="E51" s="101"/>
      <c r="F51" s="100">
        <f>SUM(F49:F50)</f>
        <v>0</v>
      </c>
      <c r="G51" s="101"/>
      <c r="H51" s="100">
        <f>SUM(D51:G51)</f>
        <v>0</v>
      </c>
    </row>
    <row r="52" spans="2:8" ht="9.9499999999999993" customHeight="1" x14ac:dyDescent="0.2"/>
    <row r="53" spans="2:8" ht="20.100000000000001" customHeight="1" x14ac:dyDescent="0.2">
      <c r="B53" s="130" t="s">
        <v>35</v>
      </c>
      <c r="C53" s="130"/>
      <c r="D53" s="130"/>
      <c r="E53" s="130"/>
      <c r="F53" s="130"/>
      <c r="G53" s="130"/>
      <c r="H53" s="130"/>
    </row>
    <row r="54" spans="2:8" ht="24.95" customHeight="1" x14ac:dyDescent="0.2">
      <c r="B54" s="63" t="s">
        <v>36</v>
      </c>
      <c r="D54" s="27">
        <v>0</v>
      </c>
      <c r="E54" s="7"/>
      <c r="F54" s="27">
        <v>0</v>
      </c>
      <c r="G54" s="7"/>
      <c r="H54" s="27">
        <f>SUM(D54:G54)</f>
        <v>0</v>
      </c>
    </row>
    <row r="55" spans="2:8" s="112" customFormat="1" ht="20.100000000000001" customHeight="1" x14ac:dyDescent="0.2">
      <c r="B55" s="99" t="s">
        <v>7</v>
      </c>
      <c r="C55" s="111"/>
      <c r="D55" s="100">
        <f>SUM(D54:D54)</f>
        <v>0</v>
      </c>
      <c r="E55" s="101"/>
      <c r="F55" s="100">
        <f>SUM(F54:F54)</f>
        <v>0</v>
      </c>
      <c r="G55" s="101"/>
      <c r="H55" s="100">
        <f>SUM(D55:G55)</f>
        <v>0</v>
      </c>
    </row>
    <row r="56" spans="2:8" ht="9.9499999999999993" customHeight="1" x14ac:dyDescent="0.2"/>
    <row r="57" spans="2:8" ht="20.100000000000001" customHeight="1" x14ac:dyDescent="0.2">
      <c r="B57" s="130" t="s">
        <v>37</v>
      </c>
      <c r="C57" s="130"/>
      <c r="D57" s="130"/>
      <c r="E57" s="130"/>
      <c r="F57" s="130"/>
      <c r="G57" s="130"/>
      <c r="H57" s="130"/>
    </row>
    <row r="58" spans="2:8" ht="30" customHeight="1" x14ac:dyDescent="0.2">
      <c r="B58" s="63" t="s">
        <v>38</v>
      </c>
      <c r="D58" s="27">
        <v>0</v>
      </c>
      <c r="E58" s="7"/>
      <c r="F58" s="27">
        <v>0</v>
      </c>
      <c r="G58" s="7"/>
      <c r="H58" s="27">
        <f>SUM(D58:G58)</f>
        <v>0</v>
      </c>
    </row>
    <row r="59" spans="2:8" ht="24.95" customHeight="1" x14ac:dyDescent="0.2">
      <c r="B59" s="63" t="s">
        <v>39</v>
      </c>
      <c r="D59" s="27">
        <v>0</v>
      </c>
      <c r="E59" s="7"/>
      <c r="F59" s="27">
        <v>0</v>
      </c>
      <c r="G59" s="7"/>
      <c r="H59" s="27">
        <f>SUM(D59:G59)</f>
        <v>0</v>
      </c>
    </row>
    <row r="60" spans="2:8" ht="24.95" customHeight="1" x14ac:dyDescent="0.2">
      <c r="B60" s="63" t="s">
        <v>40</v>
      </c>
      <c r="D60" s="27">
        <v>0</v>
      </c>
      <c r="E60" s="7"/>
      <c r="F60" s="27">
        <v>0</v>
      </c>
      <c r="G60" s="7"/>
      <c r="H60" s="27">
        <f>SUM(D60:G60)</f>
        <v>0</v>
      </c>
    </row>
    <row r="61" spans="2:8" ht="30" customHeight="1" x14ac:dyDescent="0.2">
      <c r="B61" s="63" t="s">
        <v>41</v>
      </c>
      <c r="D61" s="27">
        <v>0</v>
      </c>
      <c r="E61" s="7"/>
      <c r="F61" s="27">
        <v>0</v>
      </c>
      <c r="G61" s="7"/>
      <c r="H61" s="27">
        <f>SUM(D61:G61)</f>
        <v>0</v>
      </c>
    </row>
    <row r="62" spans="2:8" s="112" customFormat="1" ht="20.100000000000001" customHeight="1" x14ac:dyDescent="0.2">
      <c r="B62" s="99" t="s">
        <v>7</v>
      </c>
      <c r="C62" s="111"/>
      <c r="D62" s="100">
        <f>SUM(D58:D61)</f>
        <v>0</v>
      </c>
      <c r="E62" s="101"/>
      <c r="F62" s="100">
        <f>F61+F60+F59+F58</f>
        <v>0</v>
      </c>
      <c r="G62" s="101"/>
      <c r="H62" s="100">
        <f>SUM(D62:G62)</f>
        <v>0</v>
      </c>
    </row>
    <row r="63" spans="2:8" s="6" customFormat="1" ht="20.100000000000001" customHeight="1" x14ac:dyDescent="0.2">
      <c r="B63" s="65"/>
      <c r="C63" s="8"/>
      <c r="D63" s="43"/>
      <c r="E63" s="9"/>
      <c r="F63" s="43"/>
      <c r="G63" s="9"/>
      <c r="H63" s="43"/>
    </row>
    <row r="64" spans="2:8" s="6" customFormat="1" ht="20.100000000000001" customHeight="1" x14ac:dyDescent="0.2">
      <c r="B64" s="65"/>
      <c r="C64" s="8"/>
      <c r="D64" s="43"/>
      <c r="E64" s="9"/>
      <c r="F64" s="43"/>
      <c r="G64" s="9"/>
      <c r="H64" s="43"/>
    </row>
    <row r="65" spans="2:10" s="6" customFormat="1" ht="20.100000000000001" customHeight="1" x14ac:dyDescent="0.2">
      <c r="B65" s="65"/>
      <c r="C65" s="8"/>
      <c r="D65" s="43"/>
      <c r="E65" s="9"/>
      <c r="F65" s="43"/>
      <c r="G65" s="9"/>
      <c r="H65" s="43"/>
    </row>
    <row r="66" spans="2:10" ht="24.95" customHeight="1" x14ac:dyDescent="0.2">
      <c r="B66" s="130" t="s">
        <v>42</v>
      </c>
      <c r="C66" s="130"/>
      <c r="D66" s="130"/>
      <c r="E66" s="130"/>
      <c r="F66" s="130"/>
      <c r="G66" s="130"/>
      <c r="H66" s="130"/>
    </row>
    <row r="67" spans="2:10" ht="24.95" customHeight="1" x14ac:dyDescent="0.2">
      <c r="B67" s="63" t="s">
        <v>43</v>
      </c>
      <c r="D67" s="27"/>
      <c r="E67" s="7"/>
      <c r="F67" s="27">
        <v>230</v>
      </c>
      <c r="G67" s="7"/>
      <c r="H67" s="27">
        <f>SUM(D67:G67)</f>
        <v>230</v>
      </c>
    </row>
    <row r="68" spans="2:10" ht="30" customHeight="1" x14ac:dyDescent="0.2">
      <c r="B68" s="63" t="s">
        <v>44</v>
      </c>
      <c r="D68" s="27">
        <v>9615</v>
      </c>
      <c r="E68" s="7"/>
      <c r="F68" s="27">
        <v>26956</v>
      </c>
      <c r="G68" s="7"/>
      <c r="H68" s="27">
        <f>SUM(D68:G68)</f>
        <v>36571</v>
      </c>
      <c r="J68" s="7"/>
    </row>
    <row r="69" spans="2:10" ht="30" customHeight="1" x14ac:dyDescent="0.2">
      <c r="B69" s="63" t="s">
        <v>45</v>
      </c>
      <c r="D69" s="27">
        <v>0</v>
      </c>
      <c r="E69" s="7"/>
      <c r="F69" s="27">
        <v>0</v>
      </c>
      <c r="G69" s="7"/>
      <c r="H69" s="27">
        <f t="shared" ref="H69:H79" si="2">SUM(D69:G69)</f>
        <v>0</v>
      </c>
    </row>
    <row r="70" spans="2:10" ht="30" customHeight="1" x14ac:dyDescent="0.2">
      <c r="B70" s="63" t="s">
        <v>46</v>
      </c>
      <c r="D70" s="27">
        <v>0</v>
      </c>
      <c r="E70" s="7"/>
      <c r="F70" s="27">
        <v>0</v>
      </c>
      <c r="G70" s="7"/>
      <c r="H70" s="27">
        <f t="shared" si="2"/>
        <v>0</v>
      </c>
      <c r="J70" s="7"/>
    </row>
    <row r="71" spans="2:10" ht="30" customHeight="1" x14ac:dyDescent="0.2">
      <c r="B71" s="63" t="s">
        <v>47</v>
      </c>
      <c r="D71" s="27">
        <v>0</v>
      </c>
      <c r="E71" s="7"/>
      <c r="F71" s="27">
        <v>0</v>
      </c>
      <c r="G71" s="7"/>
      <c r="H71" s="27">
        <f t="shared" si="2"/>
        <v>0</v>
      </c>
    </row>
    <row r="72" spans="2:10" ht="30" customHeight="1" x14ac:dyDescent="0.2">
      <c r="B72" s="63" t="s">
        <v>48</v>
      </c>
      <c r="D72" s="27">
        <v>0</v>
      </c>
      <c r="E72" s="7"/>
      <c r="F72" s="27">
        <v>0</v>
      </c>
      <c r="G72" s="7"/>
      <c r="H72" s="27">
        <f t="shared" si="2"/>
        <v>0</v>
      </c>
    </row>
    <row r="73" spans="2:10" ht="30" customHeight="1" x14ac:dyDescent="0.2">
      <c r="B73" s="63" t="s">
        <v>49</v>
      </c>
      <c r="D73" s="27">
        <v>0</v>
      </c>
      <c r="E73" s="7"/>
      <c r="F73" s="27">
        <v>0</v>
      </c>
      <c r="G73" s="7"/>
      <c r="H73" s="27">
        <f t="shared" si="2"/>
        <v>0</v>
      </c>
    </row>
    <row r="74" spans="2:10" ht="30" customHeight="1" x14ac:dyDescent="0.2">
      <c r="B74" s="63" t="s">
        <v>50</v>
      </c>
      <c r="D74" s="27">
        <v>0</v>
      </c>
      <c r="E74" s="7"/>
      <c r="F74" s="27">
        <v>0</v>
      </c>
      <c r="G74" s="7"/>
      <c r="H74" s="27">
        <f t="shared" si="2"/>
        <v>0</v>
      </c>
    </row>
    <row r="75" spans="2:10" ht="24.95" customHeight="1" x14ac:dyDescent="0.2">
      <c r="B75" s="63" t="s">
        <v>51</v>
      </c>
      <c r="D75" s="27">
        <v>0</v>
      </c>
      <c r="E75" s="7"/>
      <c r="F75" s="27">
        <v>0</v>
      </c>
      <c r="G75" s="7"/>
      <c r="H75" s="27">
        <f t="shared" si="2"/>
        <v>0</v>
      </c>
    </row>
    <row r="76" spans="2:10" ht="24.95" customHeight="1" x14ac:dyDescent="0.2">
      <c r="B76" s="63" t="s">
        <v>52</v>
      </c>
      <c r="D76" s="27">
        <v>0</v>
      </c>
      <c r="E76" s="7"/>
      <c r="F76" s="27">
        <v>0</v>
      </c>
      <c r="G76" s="7"/>
      <c r="H76" s="27">
        <f t="shared" si="2"/>
        <v>0</v>
      </c>
    </row>
    <row r="77" spans="2:10" ht="24.95" customHeight="1" x14ac:dyDescent="0.2">
      <c r="B77" s="63" t="s">
        <v>53</v>
      </c>
      <c r="D77" s="27">
        <v>0</v>
      </c>
      <c r="E77" s="7"/>
      <c r="F77" s="27">
        <v>0</v>
      </c>
      <c r="G77" s="7"/>
      <c r="H77" s="27">
        <f t="shared" si="2"/>
        <v>0</v>
      </c>
    </row>
    <row r="78" spans="2:10" ht="24.95" customHeight="1" x14ac:dyDescent="0.2">
      <c r="B78" s="63" t="s">
        <v>54</v>
      </c>
      <c r="D78" s="27">
        <v>0</v>
      </c>
      <c r="E78" s="7"/>
      <c r="F78" s="27">
        <v>0</v>
      </c>
      <c r="G78" s="7"/>
      <c r="H78" s="27">
        <f t="shared" si="2"/>
        <v>0</v>
      </c>
    </row>
    <row r="79" spans="2:10" ht="30.75" customHeight="1" x14ac:dyDescent="0.2">
      <c r="B79" s="63" t="s">
        <v>55</v>
      </c>
      <c r="D79" s="27">
        <v>0</v>
      </c>
      <c r="E79" s="7"/>
      <c r="F79" s="27">
        <v>0</v>
      </c>
      <c r="G79" s="7"/>
      <c r="H79" s="27">
        <f t="shared" si="2"/>
        <v>0</v>
      </c>
    </row>
    <row r="80" spans="2:10" s="108" customFormat="1" ht="24.95" customHeight="1" x14ac:dyDescent="0.2">
      <c r="B80" s="102" t="s">
        <v>7</v>
      </c>
      <c r="C80" s="107"/>
      <c r="D80" s="78">
        <f>SUM(D67:D79)</f>
        <v>9615</v>
      </c>
      <c r="E80" s="79"/>
      <c r="F80" s="78">
        <f>SUM(F67:F79)</f>
        <v>27186</v>
      </c>
      <c r="G80" s="79"/>
      <c r="H80" s="78">
        <f>SUM(D80:G80)</f>
        <v>36801</v>
      </c>
    </row>
    <row r="81" spans="2:9" ht="9.9499999999999993" customHeight="1" x14ac:dyDescent="0.2"/>
    <row r="82" spans="2:9" s="4" customFormat="1" ht="24.95" customHeight="1" x14ac:dyDescent="0.2">
      <c r="B82" s="66" t="s">
        <v>151</v>
      </c>
      <c r="C82" s="1"/>
      <c r="D82" s="67">
        <f>D11+D17+D24+D32+D42+D46+D51+D55+D62+D80</f>
        <v>106332.23999999999</v>
      </c>
      <c r="F82" s="67">
        <f>F80+F62+F55+F51+F46+F42+F32+F24+F17+F11</f>
        <v>237098.72</v>
      </c>
      <c r="H82" s="87">
        <f>H11+H17+H24+H32+H42+H80</f>
        <v>295491.74</v>
      </c>
      <c r="I82" s="24"/>
    </row>
    <row r="84" spans="2:9" ht="24.95" customHeight="1" x14ac:dyDescent="0.2">
      <c r="F84" s="67"/>
    </row>
  </sheetData>
  <mergeCells count="13">
    <mergeCell ref="B13:H13"/>
    <mergeCell ref="B19:H19"/>
    <mergeCell ref="B1:H1"/>
    <mergeCell ref="B3:H3"/>
    <mergeCell ref="B4:H4"/>
    <mergeCell ref="B6:H6"/>
    <mergeCell ref="B26:H26"/>
    <mergeCell ref="B35:H35"/>
    <mergeCell ref="B66:H66"/>
    <mergeCell ref="B44:H44"/>
    <mergeCell ref="B48:H48"/>
    <mergeCell ref="B53:H53"/>
    <mergeCell ref="B57:H57"/>
  </mergeCells>
  <phoneticPr fontId="0" type="noConversion"/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5"/>
  <sheetViews>
    <sheetView tabSelected="1" topLeftCell="A157" zoomScale="150" zoomScaleNormal="150" workbookViewId="0">
      <selection activeCell="I167" sqref="I167"/>
    </sheetView>
  </sheetViews>
  <sheetFormatPr defaultColWidth="9.140625" defaultRowHeight="27.95" customHeight="1" x14ac:dyDescent="0.2"/>
  <cols>
    <col min="1" max="1" width="35.5703125" style="11" customWidth="1"/>
    <col min="2" max="2" width="0.28515625" style="11" customWidth="1"/>
    <col min="3" max="3" width="14.7109375" style="42" customWidth="1"/>
    <col min="4" max="4" width="0.42578125" style="11" customWidth="1"/>
    <col min="5" max="5" width="17.85546875" style="52" customWidth="1"/>
    <col min="6" max="6" width="0.5703125" style="11" customWidth="1"/>
    <col min="7" max="7" width="18" style="40" customWidth="1"/>
    <col min="8" max="8" width="18" style="11" customWidth="1"/>
    <col min="9" max="9" width="14.42578125" style="88" customWidth="1"/>
    <col min="10" max="16384" width="9.140625" style="11"/>
  </cols>
  <sheetData>
    <row r="1" spans="1:9" ht="27.95" customHeight="1" x14ac:dyDescent="0.2">
      <c r="A1" s="139" t="s">
        <v>0</v>
      </c>
      <c r="B1" s="139"/>
      <c r="C1" s="139"/>
      <c r="D1" s="139"/>
      <c r="E1" s="139"/>
      <c r="F1" s="139"/>
      <c r="G1" s="139"/>
    </row>
    <row r="2" spans="1:9" ht="5.0999999999999996" customHeight="1" x14ac:dyDescent="0.2">
      <c r="A2" s="12"/>
      <c r="B2" s="12"/>
      <c r="C2" s="32"/>
      <c r="D2" s="12"/>
      <c r="E2" s="46"/>
      <c r="F2" s="12"/>
      <c r="G2" s="32"/>
    </row>
    <row r="3" spans="1:9" ht="27.95" customHeight="1" x14ac:dyDescent="0.2">
      <c r="A3" s="140" t="s">
        <v>160</v>
      </c>
      <c r="B3" s="140"/>
      <c r="C3" s="140"/>
      <c r="D3" s="140"/>
      <c r="E3" s="140"/>
      <c r="F3" s="140"/>
      <c r="G3" s="140"/>
    </row>
    <row r="4" spans="1:9" ht="5.0999999999999996" customHeight="1" x14ac:dyDescent="0.2">
      <c r="A4" s="141"/>
      <c r="B4" s="141"/>
      <c r="C4" s="141"/>
      <c r="D4" s="141"/>
      <c r="E4" s="141"/>
      <c r="F4" s="141"/>
      <c r="G4" s="141"/>
    </row>
    <row r="5" spans="1:9" s="15" customFormat="1" ht="31.5" customHeight="1" x14ac:dyDescent="0.2">
      <c r="A5" s="68" t="s">
        <v>56</v>
      </c>
      <c r="B5" s="13"/>
      <c r="C5" s="33" t="s">
        <v>2</v>
      </c>
      <c r="D5" s="14"/>
      <c r="E5" s="47" t="s">
        <v>3</v>
      </c>
      <c r="F5" s="14"/>
      <c r="G5" s="33" t="s">
        <v>4</v>
      </c>
      <c r="I5" s="89"/>
    </row>
    <row r="6" spans="1:9" ht="20.100000000000001" customHeight="1" x14ac:dyDescent="0.2">
      <c r="A6" s="136" t="s">
        <v>57</v>
      </c>
      <c r="B6" s="136"/>
      <c r="C6" s="136"/>
      <c r="D6" s="136"/>
      <c r="E6" s="136"/>
      <c r="F6" s="136"/>
      <c r="G6" s="136"/>
    </row>
    <row r="7" spans="1:9" ht="27.95" customHeight="1" x14ac:dyDescent="0.2">
      <c r="A7" s="63" t="s">
        <v>148</v>
      </c>
      <c r="B7" s="16"/>
      <c r="C7" s="34"/>
      <c r="D7" s="17"/>
      <c r="E7" s="48">
        <v>8000</v>
      </c>
      <c r="F7" s="17"/>
      <c r="G7" s="34">
        <f>E7</f>
        <v>8000</v>
      </c>
    </row>
    <row r="8" spans="1:9" ht="27.95" customHeight="1" x14ac:dyDescent="0.2">
      <c r="A8" s="63" t="s">
        <v>58</v>
      </c>
      <c r="B8" s="16"/>
      <c r="C8" s="34"/>
      <c r="D8" s="17"/>
      <c r="E8" s="95"/>
      <c r="F8" s="17"/>
      <c r="G8" s="34">
        <f>C8+E8</f>
        <v>0</v>
      </c>
    </row>
    <row r="9" spans="1:9" ht="27.95" customHeight="1" x14ac:dyDescent="0.2">
      <c r="A9" s="63" t="s">
        <v>59</v>
      </c>
      <c r="B9" s="16"/>
      <c r="C9" s="34">
        <v>2935</v>
      </c>
      <c r="D9" s="17"/>
      <c r="E9" s="48">
        <v>2400</v>
      </c>
      <c r="F9" s="17"/>
      <c r="G9" s="34">
        <f>C9+E9</f>
        <v>5335</v>
      </c>
    </row>
    <row r="10" spans="1:9" ht="27.95" customHeight="1" x14ac:dyDescent="0.2">
      <c r="A10" s="63" t="s">
        <v>60</v>
      </c>
      <c r="B10" s="16"/>
      <c r="C10" s="34"/>
      <c r="D10" s="17"/>
      <c r="E10" s="95">
        <v>2000</v>
      </c>
      <c r="F10" s="17"/>
      <c r="G10" s="34">
        <f>SUM(C10:E10)</f>
        <v>2000</v>
      </c>
    </row>
    <row r="11" spans="1:9" ht="27.95" customHeight="1" x14ac:dyDescent="0.2">
      <c r="A11" s="63" t="s">
        <v>61</v>
      </c>
      <c r="B11" s="16"/>
      <c r="C11" s="34"/>
      <c r="D11" s="17"/>
      <c r="E11" s="48">
        <v>0</v>
      </c>
      <c r="F11" s="17"/>
      <c r="G11" s="34"/>
    </row>
    <row r="12" spans="1:9" ht="27.95" customHeight="1" x14ac:dyDescent="0.2">
      <c r="A12" s="63" t="s">
        <v>62</v>
      </c>
      <c r="B12" s="16"/>
      <c r="C12" s="34">
        <v>5000</v>
      </c>
      <c r="D12" s="17"/>
      <c r="E12" s="54">
        <v>5000</v>
      </c>
      <c r="F12" s="17"/>
      <c r="G12" s="34">
        <f>SUM(C12:E12)</f>
        <v>10000</v>
      </c>
    </row>
    <row r="13" spans="1:9" s="117" customFormat="1" ht="20.100000000000001" customHeight="1" x14ac:dyDescent="0.2">
      <c r="A13" s="114" t="s">
        <v>7</v>
      </c>
      <c r="B13" s="115"/>
      <c r="C13" s="78">
        <f>SUM(C7:C12)</f>
        <v>7935</v>
      </c>
      <c r="D13" s="80"/>
      <c r="E13" s="116">
        <f>SUM(E7:E12)</f>
        <v>17400</v>
      </c>
      <c r="F13" s="80"/>
      <c r="G13" s="78">
        <f>SUM(G7:G12)</f>
        <v>25335</v>
      </c>
      <c r="I13" s="118"/>
    </row>
    <row r="14" spans="1:9" ht="9.9499999999999993" customHeight="1" x14ac:dyDescent="0.2">
      <c r="A14" s="16"/>
      <c r="B14" s="16"/>
      <c r="C14" s="32"/>
      <c r="D14" s="12"/>
      <c r="E14" s="46"/>
      <c r="F14" s="12"/>
      <c r="G14" s="32"/>
    </row>
    <row r="15" spans="1:9" ht="20.100000000000001" customHeight="1" x14ac:dyDescent="0.2">
      <c r="A15" s="136" t="s">
        <v>63</v>
      </c>
      <c r="B15" s="136"/>
      <c r="C15" s="136"/>
      <c r="D15" s="136"/>
      <c r="E15" s="136"/>
      <c r="F15" s="136"/>
      <c r="G15" s="136"/>
    </row>
    <row r="16" spans="1:9" ht="27.95" customHeight="1" x14ac:dyDescent="0.2">
      <c r="A16" s="63" t="s">
        <v>64</v>
      </c>
      <c r="B16" s="16"/>
      <c r="C16" s="34"/>
      <c r="D16" s="17"/>
      <c r="E16" s="48">
        <v>37312</v>
      </c>
      <c r="F16" s="17"/>
      <c r="G16" s="34">
        <f t="shared" ref="G16:G24" si="0">SUM(C16:F16)</f>
        <v>37312</v>
      </c>
    </row>
    <row r="17" spans="1:9" ht="27.95" customHeight="1" x14ac:dyDescent="0.2">
      <c r="A17" s="63" t="s">
        <v>65</v>
      </c>
      <c r="B17" s="16"/>
      <c r="C17" s="34">
        <v>0</v>
      </c>
      <c r="D17" s="17"/>
      <c r="E17" s="48"/>
      <c r="F17" s="17"/>
      <c r="G17" s="34">
        <f t="shared" si="0"/>
        <v>0</v>
      </c>
    </row>
    <row r="18" spans="1:9" ht="27.95" customHeight="1" x14ac:dyDescent="0.2">
      <c r="A18" s="63" t="s">
        <v>66</v>
      </c>
      <c r="B18" s="16"/>
      <c r="C18" s="34">
        <v>0</v>
      </c>
      <c r="D18" s="17"/>
      <c r="E18" s="48"/>
      <c r="F18" s="17"/>
      <c r="G18" s="34">
        <f t="shared" si="0"/>
        <v>0</v>
      </c>
    </row>
    <row r="19" spans="1:9" ht="27.95" customHeight="1" x14ac:dyDescent="0.2">
      <c r="A19" s="63" t="s">
        <v>67</v>
      </c>
      <c r="B19" s="16"/>
      <c r="C19" s="34">
        <v>0</v>
      </c>
      <c r="D19" s="17"/>
      <c r="E19" s="84">
        <v>3000</v>
      </c>
      <c r="F19" s="17"/>
      <c r="G19" s="34">
        <f t="shared" si="0"/>
        <v>3000</v>
      </c>
    </row>
    <row r="20" spans="1:9" ht="27.95" customHeight="1" x14ac:dyDescent="0.2">
      <c r="A20" s="63" t="s">
        <v>68</v>
      </c>
      <c r="B20" s="16"/>
      <c r="C20" s="44" t="s">
        <v>150</v>
      </c>
      <c r="D20" s="17"/>
      <c r="E20" s="48">
        <v>3.1</v>
      </c>
      <c r="F20" s="17"/>
      <c r="G20" s="34">
        <f t="shared" si="0"/>
        <v>3.1</v>
      </c>
    </row>
    <row r="21" spans="1:9" ht="27.95" customHeight="1" x14ac:dyDescent="0.2">
      <c r="A21" s="63" t="s">
        <v>69</v>
      </c>
      <c r="B21" s="16"/>
      <c r="C21" s="34">
        <v>0</v>
      </c>
      <c r="D21" s="17"/>
      <c r="E21" s="48"/>
      <c r="F21" s="17"/>
      <c r="G21" s="34">
        <f t="shared" si="0"/>
        <v>0</v>
      </c>
    </row>
    <row r="22" spans="1:9" ht="27.95" customHeight="1" x14ac:dyDescent="0.2">
      <c r="A22" s="63" t="s">
        <v>70</v>
      </c>
      <c r="B22" s="16"/>
      <c r="C22" s="34">
        <v>0</v>
      </c>
      <c r="D22" s="17"/>
      <c r="E22" s="48"/>
      <c r="F22" s="17"/>
      <c r="G22" s="34">
        <f t="shared" si="0"/>
        <v>0</v>
      </c>
    </row>
    <row r="23" spans="1:9" ht="27.95" customHeight="1" x14ac:dyDescent="0.2">
      <c r="A23" s="63" t="s">
        <v>71</v>
      </c>
      <c r="B23" s="16"/>
      <c r="C23" s="34">
        <v>0</v>
      </c>
      <c r="D23" s="17"/>
      <c r="E23" s="48">
        <v>500</v>
      </c>
      <c r="F23" s="17"/>
      <c r="G23" s="34">
        <f t="shared" si="0"/>
        <v>500</v>
      </c>
    </row>
    <row r="24" spans="1:9" ht="27.95" customHeight="1" x14ac:dyDescent="0.2">
      <c r="A24" s="63" t="s">
        <v>72</v>
      </c>
      <c r="B24" s="16"/>
      <c r="C24" s="34">
        <v>0</v>
      </c>
      <c r="D24" s="17"/>
      <c r="E24" s="48">
        <v>150</v>
      </c>
      <c r="F24" s="17"/>
      <c r="G24" s="34">
        <f t="shared" si="0"/>
        <v>150</v>
      </c>
    </row>
    <row r="25" spans="1:9" s="117" customFormat="1" ht="20.100000000000001" customHeight="1" x14ac:dyDescent="0.2">
      <c r="A25" s="114" t="s">
        <v>7</v>
      </c>
      <c r="B25" s="115"/>
      <c r="C25" s="78">
        <f>SUM(C16:C24)</f>
        <v>0</v>
      </c>
      <c r="D25" s="80"/>
      <c r="E25" s="116">
        <f>SUM(E16:E24)</f>
        <v>40965.1</v>
      </c>
      <c r="F25" s="80"/>
      <c r="G25" s="78">
        <f>SUM(C25:F25)</f>
        <v>40965.1</v>
      </c>
      <c r="I25" s="118"/>
    </row>
    <row r="26" spans="1:9" ht="9.9499999999999993" customHeight="1" x14ac:dyDescent="0.2">
      <c r="A26" s="16"/>
      <c r="B26" s="16"/>
      <c r="C26" s="32"/>
      <c r="D26" s="12"/>
      <c r="E26" s="46"/>
      <c r="F26" s="12"/>
      <c r="G26" s="32"/>
    </row>
    <row r="27" spans="1:9" ht="20.100000000000001" customHeight="1" x14ac:dyDescent="0.2">
      <c r="A27" s="136" t="s">
        <v>73</v>
      </c>
      <c r="B27" s="136"/>
      <c r="C27" s="136"/>
      <c r="D27" s="136"/>
      <c r="E27" s="136"/>
      <c r="F27" s="136"/>
      <c r="G27" s="136"/>
    </row>
    <row r="28" spans="1:9" ht="27.95" customHeight="1" x14ac:dyDescent="0.2">
      <c r="A28" s="69" t="s">
        <v>74</v>
      </c>
      <c r="B28" s="16"/>
      <c r="C28" s="33">
        <v>0</v>
      </c>
      <c r="D28" s="19"/>
      <c r="E28" s="47">
        <v>14257</v>
      </c>
      <c r="F28" s="19"/>
      <c r="G28" s="33">
        <f>SUM(C28:F28)</f>
        <v>14257</v>
      </c>
    </row>
    <row r="29" spans="1:9" s="117" customFormat="1" ht="20.100000000000001" customHeight="1" x14ac:dyDescent="0.2">
      <c r="A29" s="114" t="s">
        <v>7</v>
      </c>
      <c r="B29" s="115"/>
      <c r="C29" s="78">
        <f>SUM(C28)</f>
        <v>0</v>
      </c>
      <c r="D29" s="80"/>
      <c r="E29" s="116">
        <f>E28</f>
        <v>14257</v>
      </c>
      <c r="F29" s="80"/>
      <c r="G29" s="78">
        <f>E29+C29</f>
        <v>14257</v>
      </c>
      <c r="I29" s="118"/>
    </row>
    <row r="30" spans="1:9" s="15" customFormat="1" ht="20.100000000000001" customHeight="1" x14ac:dyDescent="0.2">
      <c r="A30" s="70"/>
      <c r="B30" s="18"/>
      <c r="C30" s="35"/>
      <c r="D30" s="19"/>
      <c r="E30" s="49"/>
      <c r="F30" s="19"/>
      <c r="G30" s="35"/>
      <c r="I30" s="89"/>
    </row>
    <row r="31" spans="1:9" ht="20.100000000000001" customHeight="1" x14ac:dyDescent="0.2">
      <c r="A31" s="136" t="s">
        <v>75</v>
      </c>
      <c r="B31" s="136"/>
      <c r="C31" s="136"/>
      <c r="D31" s="136"/>
      <c r="E31" s="136"/>
      <c r="F31" s="136"/>
      <c r="G31" s="136"/>
    </row>
    <row r="32" spans="1:9" ht="27.95" customHeight="1" x14ac:dyDescent="0.2">
      <c r="A32" s="71" t="s">
        <v>76</v>
      </c>
      <c r="B32" s="16"/>
      <c r="C32" s="36"/>
      <c r="D32" s="17"/>
      <c r="E32" s="50">
        <v>1000</v>
      </c>
      <c r="F32" s="17"/>
      <c r="G32" s="36">
        <f>SUM(C32:F32)</f>
        <v>1000</v>
      </c>
    </row>
    <row r="33" spans="1:9" ht="27.95" customHeight="1" x14ac:dyDescent="0.2">
      <c r="A33" s="71" t="s">
        <v>77</v>
      </c>
      <c r="B33" s="16"/>
      <c r="C33" s="34"/>
      <c r="D33" s="17"/>
      <c r="E33" s="48"/>
      <c r="F33" s="17"/>
      <c r="G33" s="34">
        <f>SUM(C33:F33)</f>
        <v>0</v>
      </c>
    </row>
    <row r="34" spans="1:9" ht="27.95" customHeight="1" x14ac:dyDescent="0.2">
      <c r="A34" s="71" t="s">
        <v>78</v>
      </c>
      <c r="B34" s="16"/>
      <c r="C34" s="34">
        <v>0</v>
      </c>
      <c r="D34" s="17"/>
      <c r="E34" s="48"/>
      <c r="F34" s="17"/>
      <c r="G34" s="34">
        <f>SUM(C34:F34)</f>
        <v>0</v>
      </c>
    </row>
    <row r="35" spans="1:9" s="117" customFormat="1" ht="20.100000000000001" customHeight="1" x14ac:dyDescent="0.2">
      <c r="A35" s="114" t="s">
        <v>7</v>
      </c>
      <c r="B35" s="115"/>
      <c r="C35" s="78">
        <f>SUM(C32:C34)</f>
        <v>0</v>
      </c>
      <c r="D35" s="80"/>
      <c r="E35" s="116">
        <f>SUM(E32:E34)</f>
        <v>1000</v>
      </c>
      <c r="F35" s="80"/>
      <c r="G35" s="78">
        <f>SUM(C35:F35)</f>
        <v>1000</v>
      </c>
      <c r="I35" s="118"/>
    </row>
    <row r="36" spans="1:9" ht="9.9499999999999993" customHeight="1" x14ac:dyDescent="0.2">
      <c r="A36" s="61"/>
      <c r="B36" s="16"/>
      <c r="C36" s="37"/>
      <c r="D36" s="17"/>
      <c r="E36" s="51"/>
      <c r="F36" s="17"/>
      <c r="G36" s="37"/>
    </row>
    <row r="37" spans="1:9" ht="20.100000000000001" customHeight="1" x14ac:dyDescent="0.2">
      <c r="A37" s="136" t="s">
        <v>79</v>
      </c>
      <c r="B37" s="136"/>
      <c r="C37" s="136"/>
      <c r="D37" s="136"/>
      <c r="E37" s="136"/>
      <c r="F37" s="136"/>
      <c r="G37" s="136"/>
    </row>
    <row r="38" spans="1:9" ht="27.95" customHeight="1" x14ac:dyDescent="0.2">
      <c r="A38" s="63" t="s">
        <v>80</v>
      </c>
      <c r="B38" s="16"/>
      <c r="C38" s="34">
        <v>0</v>
      </c>
      <c r="D38" s="17"/>
      <c r="E38" s="48"/>
      <c r="F38" s="17"/>
      <c r="G38" s="34">
        <f>SUM(C38:F38)</f>
        <v>0</v>
      </c>
    </row>
    <row r="39" spans="1:9" ht="27.95" customHeight="1" x14ac:dyDescent="0.2">
      <c r="A39" s="63" t="s">
        <v>81</v>
      </c>
      <c r="B39" s="16"/>
      <c r="C39" s="34">
        <v>0</v>
      </c>
      <c r="D39" s="17"/>
      <c r="E39" s="95">
        <v>1000</v>
      </c>
      <c r="F39" s="17"/>
      <c r="G39" s="34">
        <f>SUM(C39:F39)</f>
        <v>1000</v>
      </c>
    </row>
    <row r="40" spans="1:9" ht="27.95" customHeight="1" x14ac:dyDescent="0.2">
      <c r="A40" s="63" t="s">
        <v>82</v>
      </c>
      <c r="B40" s="16"/>
      <c r="C40" s="34">
        <v>0</v>
      </c>
      <c r="D40" s="17"/>
      <c r="E40" s="95">
        <v>1000</v>
      </c>
      <c r="F40" s="17"/>
      <c r="G40" s="34">
        <f>SUM(C40:F40)</f>
        <v>1000</v>
      </c>
    </row>
    <row r="41" spans="1:9" ht="27.95" customHeight="1" x14ac:dyDescent="0.2">
      <c r="A41" s="63" t="s">
        <v>83</v>
      </c>
      <c r="B41" s="16"/>
      <c r="C41" s="34">
        <v>0</v>
      </c>
      <c r="D41" s="17"/>
      <c r="E41" s="95">
        <v>750</v>
      </c>
      <c r="F41" s="17"/>
      <c r="G41" s="34">
        <f>SUM(C41:F41)</f>
        <v>750</v>
      </c>
    </row>
    <row r="42" spans="1:9" s="117" customFormat="1" ht="20.100000000000001" customHeight="1" x14ac:dyDescent="0.2">
      <c r="A42" s="114" t="s">
        <v>7</v>
      </c>
      <c r="B42" s="115"/>
      <c r="C42" s="78">
        <f>SUM(C38:C41)</f>
        <v>0</v>
      </c>
      <c r="D42" s="80"/>
      <c r="E42" s="116">
        <f>SUM(E38:E41)</f>
        <v>2750</v>
      </c>
      <c r="F42" s="80"/>
      <c r="G42" s="78">
        <f>SUM(G38:G41)</f>
        <v>2750</v>
      </c>
      <c r="I42" s="118"/>
    </row>
    <row r="43" spans="1:9" ht="9.9499999999999993" customHeight="1" x14ac:dyDescent="0.2">
      <c r="A43" s="16"/>
      <c r="B43" s="16"/>
      <c r="C43" s="32"/>
      <c r="D43" s="12"/>
      <c r="E43" s="46"/>
      <c r="F43" s="12"/>
      <c r="G43" s="32"/>
    </row>
    <row r="44" spans="1:9" ht="20.100000000000001" customHeight="1" x14ac:dyDescent="0.2">
      <c r="A44" s="136" t="s">
        <v>84</v>
      </c>
      <c r="B44" s="136"/>
      <c r="C44" s="136"/>
      <c r="D44" s="136"/>
      <c r="E44" s="136"/>
      <c r="F44" s="136"/>
      <c r="G44" s="136"/>
    </row>
    <row r="45" spans="1:9" s="15" customFormat="1" ht="27.95" customHeight="1" x14ac:dyDescent="0.2">
      <c r="A45" s="72" t="s">
        <v>85</v>
      </c>
      <c r="B45" s="20"/>
      <c r="C45" s="34"/>
      <c r="D45" s="21"/>
      <c r="E45" s="95">
        <v>4500</v>
      </c>
      <c r="F45" s="21"/>
      <c r="G45" s="33">
        <f>SUM(C45:E45)</f>
        <v>4500</v>
      </c>
      <c r="I45" s="89"/>
    </row>
    <row r="46" spans="1:9" ht="27.95" customHeight="1" x14ac:dyDescent="0.2">
      <c r="A46" s="72" t="s">
        <v>86</v>
      </c>
      <c r="B46" s="20"/>
      <c r="C46" s="34">
        <v>0</v>
      </c>
      <c r="D46" s="21"/>
      <c r="E46" s="48"/>
      <c r="F46" s="21"/>
      <c r="G46" s="33"/>
    </row>
    <row r="47" spans="1:9" ht="27.95" customHeight="1" x14ac:dyDescent="0.2">
      <c r="A47" s="72" t="s">
        <v>87</v>
      </c>
      <c r="B47" s="20"/>
      <c r="C47" s="34">
        <v>0</v>
      </c>
      <c r="D47" s="21"/>
      <c r="E47" s="119">
        <v>27000</v>
      </c>
      <c r="F47" s="21"/>
      <c r="G47" s="33">
        <f>E47+C47</f>
        <v>27000</v>
      </c>
    </row>
    <row r="48" spans="1:9" s="117" customFormat="1" ht="20.100000000000001" customHeight="1" x14ac:dyDescent="0.2">
      <c r="A48" s="114" t="s">
        <v>7</v>
      </c>
      <c r="B48" s="115"/>
      <c r="C48" s="78">
        <f>SUM(C45:C47)</f>
        <v>0</v>
      </c>
      <c r="D48" s="80"/>
      <c r="E48" s="116">
        <f>E45+E46+E47</f>
        <v>31500</v>
      </c>
      <c r="F48" s="80"/>
      <c r="G48" s="78">
        <f>SUM(C48:E48)</f>
        <v>31500</v>
      </c>
      <c r="I48" s="118"/>
    </row>
    <row r="49" spans="1:9" ht="9.9499999999999993" customHeight="1" x14ac:dyDescent="0.2">
      <c r="A49" s="16"/>
      <c r="B49" s="16"/>
      <c r="C49" s="32"/>
      <c r="D49" s="12"/>
      <c r="E49" s="46"/>
      <c r="F49" s="12"/>
      <c r="G49" s="32"/>
    </row>
    <row r="50" spans="1:9" ht="20.100000000000001" customHeight="1" x14ac:dyDescent="0.2">
      <c r="A50" s="136" t="s">
        <v>153</v>
      </c>
      <c r="B50" s="136"/>
      <c r="C50" s="136"/>
      <c r="D50" s="136"/>
      <c r="E50" s="136"/>
      <c r="F50" s="136"/>
      <c r="G50" s="136"/>
    </row>
    <row r="51" spans="1:9" ht="27.95" customHeight="1" x14ac:dyDescent="0.2">
      <c r="A51" s="63" t="s">
        <v>88</v>
      </c>
      <c r="B51" s="16"/>
      <c r="C51" s="34">
        <v>5585</v>
      </c>
      <c r="D51" s="17"/>
      <c r="E51" s="119">
        <v>2000</v>
      </c>
      <c r="F51" s="17"/>
      <c r="G51" s="34">
        <f>SUM(C51:E51)</f>
        <v>7585</v>
      </c>
    </row>
    <row r="52" spans="1:9" s="117" customFormat="1" ht="20.100000000000001" customHeight="1" x14ac:dyDescent="0.2">
      <c r="A52" s="114" t="s">
        <v>7</v>
      </c>
      <c r="B52" s="115"/>
      <c r="C52" s="78">
        <f>C51</f>
        <v>5585</v>
      </c>
      <c r="D52" s="80"/>
      <c r="E52" s="116">
        <v>2000</v>
      </c>
      <c r="F52" s="80"/>
      <c r="G52" s="78">
        <f>SUM(C51:E51)</f>
        <v>7585</v>
      </c>
      <c r="I52" s="118"/>
    </row>
    <row r="53" spans="1:9" ht="9.9499999999999993" customHeight="1" x14ac:dyDescent="0.2">
      <c r="A53" s="16"/>
      <c r="B53" s="16"/>
      <c r="C53" s="32"/>
      <c r="D53" s="12"/>
      <c r="E53" s="46"/>
      <c r="F53" s="12"/>
      <c r="G53" s="32"/>
    </row>
    <row r="54" spans="1:9" ht="20.100000000000001" customHeight="1" x14ac:dyDescent="0.2">
      <c r="A54" s="136" t="s">
        <v>89</v>
      </c>
      <c r="B54" s="136"/>
      <c r="C54" s="136"/>
      <c r="D54" s="136"/>
      <c r="E54" s="136"/>
      <c r="F54" s="136"/>
      <c r="G54" s="136"/>
    </row>
    <row r="55" spans="1:9" s="15" customFormat="1" ht="27.95" customHeight="1" x14ac:dyDescent="0.2">
      <c r="A55" s="63" t="s">
        <v>90</v>
      </c>
      <c r="B55" s="20"/>
      <c r="C55" s="34">
        <v>0</v>
      </c>
      <c r="D55" s="17"/>
      <c r="E55" s="48">
        <v>0</v>
      </c>
      <c r="F55" s="14"/>
      <c r="G55" s="33">
        <f>SUM(C55:F55)</f>
        <v>0</v>
      </c>
      <c r="I55" s="89"/>
    </row>
    <row r="56" spans="1:9" ht="27.95" customHeight="1" x14ac:dyDescent="0.2">
      <c r="A56" s="73" t="s">
        <v>91</v>
      </c>
      <c r="B56" s="16"/>
      <c r="C56" s="34">
        <v>0</v>
      </c>
      <c r="D56" s="17"/>
      <c r="E56" s="48">
        <v>0</v>
      </c>
      <c r="F56" s="17"/>
      <c r="G56" s="34">
        <f>SUM(C56:F56)</f>
        <v>0</v>
      </c>
    </row>
    <row r="57" spans="1:9" s="117" customFormat="1" ht="20.100000000000001" customHeight="1" x14ac:dyDescent="0.2">
      <c r="A57" s="114" t="s">
        <v>7</v>
      </c>
      <c r="B57" s="115"/>
      <c r="C57" s="78">
        <f>SUM(C55:C56)</f>
        <v>0</v>
      </c>
      <c r="D57" s="80"/>
      <c r="E57" s="116">
        <f>SUM(E55:E56)</f>
        <v>0</v>
      </c>
      <c r="F57" s="80"/>
      <c r="G57" s="78">
        <f>SUM(C57:F57)</f>
        <v>0</v>
      </c>
      <c r="I57" s="118"/>
    </row>
    <row r="58" spans="1:9" ht="9.9499999999999993" customHeight="1" x14ac:dyDescent="0.2">
      <c r="A58" s="16"/>
      <c r="B58" s="16"/>
      <c r="C58" s="32"/>
      <c r="D58" s="12"/>
      <c r="E58" s="46"/>
      <c r="F58" s="12"/>
      <c r="G58" s="32"/>
    </row>
    <row r="59" spans="1:9" ht="20.100000000000001" customHeight="1" x14ac:dyDescent="0.2">
      <c r="A59" s="136" t="s">
        <v>149</v>
      </c>
      <c r="B59" s="136"/>
      <c r="C59" s="136"/>
      <c r="D59" s="136"/>
      <c r="E59" s="136"/>
      <c r="F59" s="136"/>
      <c r="G59" s="136"/>
    </row>
    <row r="60" spans="1:9" ht="27.95" customHeight="1" x14ac:dyDescent="0.2">
      <c r="A60" s="63" t="s">
        <v>92</v>
      </c>
      <c r="B60" s="16"/>
      <c r="C60" s="34"/>
      <c r="D60" s="17"/>
      <c r="E60" s="98">
        <v>1000</v>
      </c>
      <c r="F60" s="17"/>
      <c r="G60" s="34">
        <f>SUM(C60:E60)</f>
        <v>1000</v>
      </c>
      <c r="H60" s="30"/>
    </row>
    <row r="61" spans="1:9" ht="27.95" customHeight="1" x14ac:dyDescent="0.2">
      <c r="A61" s="63" t="s">
        <v>93</v>
      </c>
      <c r="B61" s="16"/>
      <c r="C61" s="34">
        <v>0</v>
      </c>
      <c r="D61" s="17"/>
      <c r="E61" s="48">
        <v>0</v>
      </c>
      <c r="F61" s="17"/>
      <c r="G61" s="34">
        <f>SUM(C61:F61)</f>
        <v>0</v>
      </c>
    </row>
    <row r="62" spans="1:9" s="128" customFormat="1" ht="20.100000000000001" customHeight="1" x14ac:dyDescent="0.2">
      <c r="A62" s="124" t="s">
        <v>7</v>
      </c>
      <c r="B62" s="125"/>
      <c r="C62" s="100">
        <f>SUM(C60:C61)</f>
        <v>0</v>
      </c>
      <c r="D62" s="126"/>
      <c r="E62" s="127">
        <f>SUM(E60:E61)</f>
        <v>1000</v>
      </c>
      <c r="F62" s="126"/>
      <c r="G62" s="100">
        <f>SUM(C62:E62)</f>
        <v>1000</v>
      </c>
      <c r="I62" s="129"/>
    </row>
    <row r="63" spans="1:9" s="15" customFormat="1" ht="20.100000000000001" customHeight="1" x14ac:dyDescent="0.2">
      <c r="A63" s="70"/>
      <c r="B63" s="18"/>
      <c r="C63" s="35"/>
      <c r="D63" s="19"/>
      <c r="E63" s="49"/>
      <c r="F63" s="19"/>
      <c r="G63" s="35"/>
      <c r="I63" s="89"/>
    </row>
    <row r="64" spans="1:9" ht="20.100000000000001" customHeight="1" x14ac:dyDescent="0.2">
      <c r="A64" s="136" t="s">
        <v>94</v>
      </c>
      <c r="B64" s="136"/>
      <c r="C64" s="136"/>
      <c r="D64" s="136"/>
      <c r="E64" s="136"/>
      <c r="F64" s="136"/>
      <c r="G64" s="136"/>
    </row>
    <row r="65" spans="1:9" ht="27.95" customHeight="1" x14ac:dyDescent="0.2">
      <c r="A65" s="63" t="s">
        <v>95</v>
      </c>
      <c r="B65" s="16"/>
      <c r="C65" s="34">
        <v>0</v>
      </c>
      <c r="D65" s="17"/>
      <c r="E65" s="95">
        <v>1800</v>
      </c>
      <c r="F65" s="17"/>
      <c r="G65" s="34">
        <f>SUM(C65:F65)</f>
        <v>1800</v>
      </c>
    </row>
    <row r="66" spans="1:9" ht="27.95" customHeight="1" x14ac:dyDescent="0.2">
      <c r="A66" s="63" t="s">
        <v>96</v>
      </c>
      <c r="B66" s="16"/>
      <c r="C66" s="34">
        <v>0</v>
      </c>
      <c r="D66" s="17"/>
      <c r="E66" s="119">
        <v>1000</v>
      </c>
      <c r="F66" s="17"/>
      <c r="G66" s="34">
        <f>SUM(C66:F66)</f>
        <v>1000</v>
      </c>
    </row>
    <row r="67" spans="1:9" s="117" customFormat="1" ht="20.100000000000001" customHeight="1" x14ac:dyDescent="0.2">
      <c r="A67" s="114" t="s">
        <v>7</v>
      </c>
      <c r="B67" s="115"/>
      <c r="C67" s="78">
        <f>SUM(C65:C66)</f>
        <v>0</v>
      </c>
      <c r="D67" s="80"/>
      <c r="E67" s="116">
        <f>SUM(E65:E66)</f>
        <v>2800</v>
      </c>
      <c r="F67" s="80"/>
      <c r="G67" s="78">
        <f>SUM(G65:G66)</f>
        <v>2800</v>
      </c>
      <c r="I67" s="118"/>
    </row>
    <row r="68" spans="1:9" ht="9.9499999999999993" customHeight="1" x14ac:dyDescent="0.2">
      <c r="A68" s="16"/>
      <c r="B68" s="16"/>
      <c r="C68" s="32"/>
      <c r="D68" s="12"/>
      <c r="E68" s="46"/>
      <c r="F68" s="12"/>
      <c r="G68" s="32"/>
    </row>
    <row r="69" spans="1:9" ht="20.100000000000001" customHeight="1" x14ac:dyDescent="0.2">
      <c r="A69" s="136" t="s">
        <v>97</v>
      </c>
      <c r="B69" s="136"/>
      <c r="C69" s="136"/>
      <c r="D69" s="136"/>
      <c r="E69" s="136"/>
      <c r="F69" s="136"/>
      <c r="G69" s="136"/>
    </row>
    <row r="70" spans="1:9" ht="27.95" customHeight="1" x14ac:dyDescent="0.2">
      <c r="A70" s="63" t="s">
        <v>98</v>
      </c>
      <c r="B70" s="16"/>
      <c r="C70" s="34"/>
      <c r="D70" s="17"/>
      <c r="E70" s="48">
        <v>2000</v>
      </c>
      <c r="F70" s="17"/>
      <c r="G70" s="34">
        <f>SUM(C70:F70)</f>
        <v>2000</v>
      </c>
    </row>
    <row r="71" spans="1:9" s="117" customFormat="1" ht="20.100000000000001" customHeight="1" x14ac:dyDescent="0.2">
      <c r="A71" s="114" t="s">
        <v>7</v>
      </c>
      <c r="B71" s="115"/>
      <c r="C71" s="78">
        <f>SUM(C70:C70)</f>
        <v>0</v>
      </c>
      <c r="D71" s="80"/>
      <c r="E71" s="116">
        <f>E70</f>
        <v>2000</v>
      </c>
      <c r="F71" s="80"/>
      <c r="G71" s="78">
        <f>SUM(G70)</f>
        <v>2000</v>
      </c>
      <c r="I71" s="118"/>
    </row>
    <row r="72" spans="1:9" ht="9.9499999999999993" customHeight="1" x14ac:dyDescent="0.2">
      <c r="C72" s="38"/>
      <c r="G72" s="38"/>
    </row>
    <row r="73" spans="1:9" ht="20.100000000000001" customHeight="1" x14ac:dyDescent="0.2">
      <c r="A73" s="136" t="s">
        <v>99</v>
      </c>
      <c r="B73" s="136"/>
      <c r="C73" s="136"/>
      <c r="D73" s="136"/>
      <c r="E73" s="136"/>
      <c r="F73" s="136"/>
      <c r="G73" s="136"/>
    </row>
    <row r="74" spans="1:9" ht="27.95" customHeight="1" x14ac:dyDescent="0.2">
      <c r="A74" s="63" t="s">
        <v>100</v>
      </c>
      <c r="B74" s="16"/>
      <c r="C74" s="34">
        <v>3181.82</v>
      </c>
      <c r="D74" s="17"/>
      <c r="E74" s="119">
        <v>10000</v>
      </c>
      <c r="F74" s="17"/>
      <c r="G74" s="34">
        <f>SUM(C74:F74)</f>
        <v>13181.82</v>
      </c>
      <c r="H74" s="30"/>
    </row>
    <row r="75" spans="1:9" s="117" customFormat="1" ht="20.100000000000001" customHeight="1" x14ac:dyDescent="0.2">
      <c r="A75" s="114" t="s">
        <v>7</v>
      </c>
      <c r="B75" s="115"/>
      <c r="C75" s="78">
        <f>SUM(C74:C74)</f>
        <v>3181.82</v>
      </c>
      <c r="D75" s="80"/>
      <c r="E75" s="116">
        <f>SUM(E74)</f>
        <v>10000</v>
      </c>
      <c r="F75" s="80"/>
      <c r="G75" s="78">
        <f>SUM(G74)</f>
        <v>13181.82</v>
      </c>
      <c r="H75" s="120"/>
      <c r="I75" s="118"/>
    </row>
    <row r="76" spans="1:9" ht="9.9499999999999993" customHeight="1" x14ac:dyDescent="0.2">
      <c r="C76" s="38"/>
      <c r="G76" s="38"/>
    </row>
    <row r="77" spans="1:9" ht="20.100000000000001" customHeight="1" x14ac:dyDescent="0.2">
      <c r="A77" s="136" t="s">
        <v>101</v>
      </c>
      <c r="B77" s="136"/>
      <c r="C77" s="136"/>
      <c r="D77" s="136"/>
      <c r="E77" s="136"/>
      <c r="F77" s="136"/>
      <c r="G77" s="136"/>
    </row>
    <row r="78" spans="1:9" ht="27.95" customHeight="1" x14ac:dyDescent="0.2">
      <c r="A78" s="63" t="s">
        <v>102</v>
      </c>
      <c r="B78" s="16"/>
      <c r="C78" s="34"/>
      <c r="D78" s="17"/>
      <c r="E78" s="54">
        <v>0</v>
      </c>
      <c r="F78" s="17"/>
      <c r="G78" s="34">
        <f>SUM(C78:F78)</f>
        <v>0</v>
      </c>
    </row>
    <row r="79" spans="1:9" s="117" customFormat="1" ht="20.100000000000001" customHeight="1" x14ac:dyDescent="0.2">
      <c r="A79" s="114" t="s">
        <v>7</v>
      </c>
      <c r="B79" s="115"/>
      <c r="C79" s="78">
        <f>SUM(C78:C78)</f>
        <v>0</v>
      </c>
      <c r="D79" s="80"/>
      <c r="E79" s="116">
        <f>SUM(E78:E78)</f>
        <v>0</v>
      </c>
      <c r="F79" s="80"/>
      <c r="G79" s="78">
        <f>SUM(C79:F79)</f>
        <v>0</v>
      </c>
      <c r="I79" s="118"/>
    </row>
    <row r="80" spans="1:9" ht="9.9499999999999993" customHeight="1" x14ac:dyDescent="0.2">
      <c r="C80" s="38"/>
      <c r="G80" s="38"/>
    </row>
    <row r="81" spans="1:9" ht="20.100000000000001" customHeight="1" x14ac:dyDescent="0.2">
      <c r="A81" s="136" t="s">
        <v>103</v>
      </c>
      <c r="B81" s="136"/>
      <c r="C81" s="136"/>
      <c r="D81" s="136"/>
      <c r="E81" s="136"/>
      <c r="F81" s="136"/>
      <c r="G81" s="136"/>
    </row>
    <row r="82" spans="1:9" ht="27.95" customHeight="1" x14ac:dyDescent="0.2">
      <c r="A82" s="63" t="s">
        <v>104</v>
      </c>
      <c r="B82" s="16"/>
      <c r="C82" s="34">
        <v>0</v>
      </c>
      <c r="D82" s="17"/>
      <c r="E82" s="48">
        <v>0</v>
      </c>
      <c r="F82" s="17"/>
      <c r="G82" s="34">
        <f>SUM(C82:F82)</f>
        <v>0</v>
      </c>
    </row>
    <row r="83" spans="1:9" s="117" customFormat="1" ht="20.100000000000001" customHeight="1" x14ac:dyDescent="0.2">
      <c r="A83" s="114" t="s">
        <v>7</v>
      </c>
      <c r="B83" s="115"/>
      <c r="C83" s="78">
        <f>SUM(C82:C82)</f>
        <v>0</v>
      </c>
      <c r="D83" s="80"/>
      <c r="E83" s="116">
        <f>SUM(E82:E82)</f>
        <v>0</v>
      </c>
      <c r="F83" s="80"/>
      <c r="G83" s="78">
        <f>SUM(C83:F83)</f>
        <v>0</v>
      </c>
      <c r="I83" s="118"/>
    </row>
    <row r="84" spans="1:9" ht="9.9499999999999993" customHeight="1" x14ac:dyDescent="0.2">
      <c r="C84" s="38"/>
      <c r="G84" s="38"/>
    </row>
    <row r="85" spans="1:9" ht="20.100000000000001" customHeight="1" x14ac:dyDescent="0.2">
      <c r="A85" s="136" t="s">
        <v>105</v>
      </c>
      <c r="B85" s="136"/>
      <c r="C85" s="136"/>
      <c r="D85" s="136"/>
      <c r="E85" s="136"/>
      <c r="F85" s="136"/>
      <c r="G85" s="136"/>
    </row>
    <row r="86" spans="1:9" ht="27.95" customHeight="1" x14ac:dyDescent="0.2">
      <c r="A86" s="63" t="s">
        <v>106</v>
      </c>
      <c r="B86" s="16"/>
      <c r="C86" s="34">
        <v>0</v>
      </c>
      <c r="D86" s="17"/>
      <c r="E86" s="95">
        <v>1500</v>
      </c>
      <c r="F86" s="17"/>
      <c r="G86" s="34">
        <f>SUM(C86:F86)</f>
        <v>1500</v>
      </c>
    </row>
    <row r="87" spans="1:9" s="117" customFormat="1" ht="20.100000000000001" customHeight="1" x14ac:dyDescent="0.2">
      <c r="A87" s="114" t="s">
        <v>7</v>
      </c>
      <c r="B87" s="115"/>
      <c r="C87" s="78">
        <f>SUM(C86:C86)</f>
        <v>0</v>
      </c>
      <c r="D87" s="80"/>
      <c r="E87" s="116">
        <f>SUM(E86)</f>
        <v>1500</v>
      </c>
      <c r="F87" s="80"/>
      <c r="G87" s="78">
        <f>SUM(G86)</f>
        <v>1500</v>
      </c>
      <c r="I87" s="118"/>
    </row>
    <row r="88" spans="1:9" ht="9.9499999999999993" customHeight="1" x14ac:dyDescent="0.2">
      <c r="C88" s="38"/>
      <c r="G88" s="38"/>
    </row>
    <row r="89" spans="1:9" ht="20.100000000000001" customHeight="1" x14ac:dyDescent="0.2">
      <c r="A89" s="136" t="s">
        <v>155</v>
      </c>
      <c r="B89" s="136"/>
      <c r="C89" s="136"/>
      <c r="D89" s="136"/>
      <c r="E89" s="136"/>
      <c r="F89" s="136"/>
      <c r="G89" s="136"/>
    </row>
    <row r="90" spans="1:9" ht="27.95" customHeight="1" x14ac:dyDescent="0.2">
      <c r="A90" s="63" t="s">
        <v>107</v>
      </c>
      <c r="B90" s="16"/>
      <c r="C90" s="34">
        <v>0</v>
      </c>
      <c r="D90" s="17"/>
      <c r="E90" s="48">
        <v>15000</v>
      </c>
      <c r="F90" s="17"/>
      <c r="G90" s="34">
        <f>C90+E90</f>
        <v>15000</v>
      </c>
    </row>
    <row r="91" spans="1:9" ht="27.95" customHeight="1" x14ac:dyDescent="0.2">
      <c r="A91" s="63" t="s">
        <v>154</v>
      </c>
      <c r="B91" s="16"/>
      <c r="C91" s="34"/>
      <c r="D91" s="17"/>
      <c r="E91" s="48">
        <v>20572</v>
      </c>
      <c r="F91" s="17"/>
      <c r="G91" s="34">
        <f>C91+E91</f>
        <v>20572</v>
      </c>
    </row>
    <row r="92" spans="1:9" ht="27.95" customHeight="1" x14ac:dyDescent="0.2">
      <c r="A92" s="63" t="s">
        <v>108</v>
      </c>
      <c r="B92" s="16"/>
      <c r="C92" s="34">
        <f>SUM(C90)</f>
        <v>0</v>
      </c>
      <c r="D92" s="17"/>
      <c r="E92" s="95">
        <v>3000</v>
      </c>
      <c r="F92" s="17"/>
      <c r="G92" s="34">
        <f>SUM(C92:F92)</f>
        <v>3000</v>
      </c>
      <c r="H92" s="30"/>
    </row>
    <row r="93" spans="1:9" s="117" customFormat="1" ht="20.100000000000001" customHeight="1" x14ac:dyDescent="0.2">
      <c r="A93" s="114" t="s">
        <v>7</v>
      </c>
      <c r="B93" s="115"/>
      <c r="C93" s="78">
        <f>SUM(C90:C92)</f>
        <v>0</v>
      </c>
      <c r="D93" s="80"/>
      <c r="E93" s="116">
        <f>SUM(E90:E92)</f>
        <v>38572</v>
      </c>
      <c r="F93" s="80"/>
      <c r="G93" s="78">
        <f>G90+G91+G92</f>
        <v>38572</v>
      </c>
      <c r="I93" s="118"/>
    </row>
    <row r="94" spans="1:9" ht="9.9499999999999993" customHeight="1" x14ac:dyDescent="0.2">
      <c r="A94" s="70"/>
      <c r="B94" s="18"/>
      <c r="C94" s="35"/>
      <c r="D94" s="19"/>
      <c r="E94" s="49"/>
      <c r="F94" s="19"/>
      <c r="G94" s="35"/>
    </row>
    <row r="95" spans="1:9" ht="20.100000000000001" customHeight="1" x14ac:dyDescent="0.2">
      <c r="A95" s="136" t="s">
        <v>109</v>
      </c>
      <c r="B95" s="136"/>
      <c r="C95" s="136"/>
      <c r="D95" s="136"/>
      <c r="E95" s="136"/>
      <c r="F95" s="136"/>
      <c r="G95" s="136"/>
    </row>
    <row r="96" spans="1:9" ht="27.95" customHeight="1" x14ac:dyDescent="0.2">
      <c r="A96" s="63" t="s">
        <v>110</v>
      </c>
      <c r="B96" s="16"/>
      <c r="C96" s="34">
        <v>0</v>
      </c>
      <c r="D96" s="17"/>
      <c r="E96" s="48">
        <v>700</v>
      </c>
      <c r="F96" s="17"/>
      <c r="G96" s="34">
        <f>SUM(C96:F96)</f>
        <v>700</v>
      </c>
    </row>
    <row r="97" spans="1:9" s="117" customFormat="1" ht="20.100000000000001" customHeight="1" x14ac:dyDescent="0.2">
      <c r="A97" s="114" t="s">
        <v>7</v>
      </c>
      <c r="B97" s="115"/>
      <c r="C97" s="78">
        <f>SUM(C96:C96)</f>
        <v>0</v>
      </c>
      <c r="D97" s="80"/>
      <c r="E97" s="116">
        <f>SUM(E96)</f>
        <v>700</v>
      </c>
      <c r="F97" s="80"/>
      <c r="G97" s="78">
        <f>SUM(G96)</f>
        <v>700</v>
      </c>
      <c r="I97" s="118"/>
    </row>
    <row r="98" spans="1:9" s="15" customFormat="1" ht="20.100000000000001" customHeight="1" x14ac:dyDescent="0.2">
      <c r="A98" s="70"/>
      <c r="B98" s="18"/>
      <c r="C98" s="35"/>
      <c r="D98" s="19"/>
      <c r="E98" s="49"/>
      <c r="F98" s="19"/>
      <c r="G98" s="35"/>
      <c r="I98" s="89"/>
    </row>
    <row r="99" spans="1:9" ht="9.9499999999999993" customHeight="1" x14ac:dyDescent="0.2">
      <c r="C99" s="38"/>
      <c r="G99" s="38"/>
    </row>
    <row r="100" spans="1:9" ht="20.100000000000001" customHeight="1" x14ac:dyDescent="0.2">
      <c r="A100" s="136"/>
      <c r="B100" s="136"/>
      <c r="C100" s="136"/>
      <c r="D100" s="136"/>
      <c r="E100" s="136"/>
      <c r="F100" s="136"/>
      <c r="G100" s="136"/>
    </row>
    <row r="101" spans="1:9" ht="27.95" customHeight="1" x14ac:dyDescent="0.2">
      <c r="A101" s="63" t="s">
        <v>111</v>
      </c>
      <c r="B101" s="16"/>
      <c r="C101" s="34">
        <v>0</v>
      </c>
      <c r="D101" s="17"/>
      <c r="E101" s="48">
        <v>0</v>
      </c>
      <c r="F101" s="17"/>
      <c r="G101" s="34">
        <f>SUM(C101:F101)</f>
        <v>0</v>
      </c>
    </row>
    <row r="102" spans="1:9" s="117" customFormat="1" ht="20.100000000000001" customHeight="1" x14ac:dyDescent="0.2">
      <c r="A102" s="114" t="s">
        <v>7</v>
      </c>
      <c r="B102" s="115"/>
      <c r="C102" s="78">
        <f>SUM(C101:C101)</f>
        <v>0</v>
      </c>
      <c r="D102" s="80"/>
      <c r="E102" s="116">
        <f>SUM(E101:E101)</f>
        <v>0</v>
      </c>
      <c r="F102" s="80"/>
      <c r="G102" s="78">
        <f>SUM(C102:F102)</f>
        <v>0</v>
      </c>
      <c r="I102" s="118"/>
    </row>
    <row r="103" spans="1:9" ht="9.9499999999999993" customHeight="1" x14ac:dyDescent="0.2">
      <c r="C103" s="38"/>
      <c r="G103" s="38"/>
    </row>
    <row r="104" spans="1:9" ht="20.100000000000001" customHeight="1" x14ac:dyDescent="0.2">
      <c r="A104" s="136" t="s">
        <v>112</v>
      </c>
      <c r="B104" s="136"/>
      <c r="C104" s="136"/>
      <c r="D104" s="136"/>
      <c r="E104" s="136"/>
      <c r="F104" s="136"/>
      <c r="G104" s="136"/>
    </row>
    <row r="105" spans="1:9" ht="27.95" customHeight="1" x14ac:dyDescent="0.2">
      <c r="A105" s="63" t="s">
        <v>113</v>
      </c>
      <c r="B105" s="16"/>
      <c r="C105" s="34">
        <v>0</v>
      </c>
      <c r="D105" s="17"/>
      <c r="E105" s="54">
        <v>1000</v>
      </c>
      <c r="F105" s="17"/>
      <c r="G105" s="34">
        <f>SUM(C105:F105)</f>
        <v>1000</v>
      </c>
    </row>
    <row r="106" spans="1:9" s="117" customFormat="1" ht="20.100000000000001" customHeight="1" x14ac:dyDescent="0.2">
      <c r="A106" s="114" t="s">
        <v>7</v>
      </c>
      <c r="B106" s="115"/>
      <c r="C106" s="78">
        <f>SUM(C105:C105)</f>
        <v>0</v>
      </c>
      <c r="D106" s="80"/>
      <c r="E106" s="116">
        <f>SUM(E105)</f>
        <v>1000</v>
      </c>
      <c r="F106" s="80"/>
      <c r="G106" s="78">
        <f>SUM(G105)</f>
        <v>1000</v>
      </c>
      <c r="I106" s="118"/>
    </row>
    <row r="107" spans="1:9" ht="9.9499999999999993" customHeight="1" x14ac:dyDescent="0.2">
      <c r="C107" s="38"/>
      <c r="G107" s="38"/>
    </row>
    <row r="108" spans="1:9" ht="20.100000000000001" customHeight="1" x14ac:dyDescent="0.2">
      <c r="A108" s="137" t="s">
        <v>114</v>
      </c>
      <c r="B108" s="137"/>
      <c r="C108" s="137"/>
      <c r="D108" s="137"/>
      <c r="E108" s="137"/>
      <c r="F108" s="137"/>
      <c r="G108" s="137"/>
    </row>
    <row r="109" spans="1:9" ht="27.95" customHeight="1" x14ac:dyDescent="0.2">
      <c r="A109" s="63" t="s">
        <v>115</v>
      </c>
      <c r="B109" s="16"/>
      <c r="C109" s="34"/>
      <c r="D109" s="17"/>
      <c r="E109" s="48">
        <v>5000</v>
      </c>
      <c r="F109" s="17"/>
      <c r="G109" s="34">
        <f>SUM(C109:E109)</f>
        <v>5000</v>
      </c>
    </row>
    <row r="110" spans="1:9" s="117" customFormat="1" ht="20.100000000000001" customHeight="1" x14ac:dyDescent="0.2">
      <c r="A110" s="114" t="s">
        <v>7</v>
      </c>
      <c r="B110" s="115"/>
      <c r="C110" s="78">
        <f>SUM(C109:C109)</f>
        <v>0</v>
      </c>
      <c r="D110" s="80"/>
      <c r="E110" s="116">
        <f>SUM(E109)</f>
        <v>5000</v>
      </c>
      <c r="F110" s="80"/>
      <c r="G110" s="78">
        <f>SUM(C110:E110)</f>
        <v>5000</v>
      </c>
      <c r="I110" s="118"/>
    </row>
    <row r="111" spans="1:9" ht="9.9499999999999993" customHeight="1" x14ac:dyDescent="0.2">
      <c r="C111" s="38"/>
      <c r="G111" s="38"/>
    </row>
    <row r="112" spans="1:9" ht="20.100000000000001" customHeight="1" x14ac:dyDescent="0.2">
      <c r="A112" s="137" t="s">
        <v>116</v>
      </c>
      <c r="B112" s="137"/>
      <c r="C112" s="137"/>
      <c r="D112" s="137"/>
      <c r="E112" s="137"/>
      <c r="F112" s="137"/>
      <c r="G112" s="137"/>
    </row>
    <row r="113" spans="1:9" ht="27.95" customHeight="1" x14ac:dyDescent="0.2">
      <c r="A113" s="63" t="s">
        <v>117</v>
      </c>
      <c r="B113" s="16"/>
      <c r="C113" s="34">
        <v>0</v>
      </c>
      <c r="D113" s="17"/>
      <c r="E113" s="48">
        <v>0</v>
      </c>
      <c r="F113" s="17"/>
      <c r="G113" s="34">
        <f>SUM(C113:F113)</f>
        <v>0</v>
      </c>
    </row>
    <row r="114" spans="1:9" ht="27.95" customHeight="1" x14ac:dyDescent="0.2">
      <c r="A114" s="63" t="s">
        <v>118</v>
      </c>
      <c r="B114" s="16"/>
      <c r="C114" s="34">
        <v>0</v>
      </c>
      <c r="D114" s="17"/>
      <c r="E114" s="48">
        <v>1000</v>
      </c>
      <c r="F114" s="17"/>
      <c r="G114" s="34">
        <f>SUM(C114:F114)</f>
        <v>1000</v>
      </c>
    </row>
    <row r="115" spans="1:9" s="117" customFormat="1" ht="20.100000000000001" customHeight="1" x14ac:dyDescent="0.2">
      <c r="A115" s="114" t="s">
        <v>7</v>
      </c>
      <c r="B115" s="115"/>
      <c r="C115" s="78">
        <f>SUM(C113:C114)</f>
        <v>0</v>
      </c>
      <c r="D115" s="80"/>
      <c r="E115" s="116">
        <f>SUM(E113:E114)</f>
        <v>1000</v>
      </c>
      <c r="F115" s="80"/>
      <c r="G115" s="78">
        <f>SUM(G113:G114)</f>
        <v>1000</v>
      </c>
      <c r="I115" s="118"/>
    </row>
    <row r="116" spans="1:9" ht="9.9499999999999993" customHeight="1" x14ac:dyDescent="0.2">
      <c r="C116" s="38"/>
      <c r="G116" s="38"/>
    </row>
    <row r="117" spans="1:9" ht="20.100000000000001" customHeight="1" x14ac:dyDescent="0.2">
      <c r="A117" s="136" t="s">
        <v>119</v>
      </c>
      <c r="B117" s="136"/>
      <c r="C117" s="136"/>
      <c r="D117" s="136"/>
      <c r="E117" s="136"/>
      <c r="F117" s="136"/>
      <c r="G117" s="136"/>
      <c r="I117" s="90"/>
    </row>
    <row r="118" spans="1:9" ht="27.95" customHeight="1" x14ac:dyDescent="0.2">
      <c r="A118" s="63" t="s">
        <v>120</v>
      </c>
      <c r="B118" s="16"/>
      <c r="C118" s="34">
        <v>0</v>
      </c>
      <c r="D118" s="17"/>
      <c r="E118" s="95">
        <v>1223.96</v>
      </c>
      <c r="F118" s="17"/>
      <c r="G118" s="34">
        <f>SUM(C118:F118)</f>
        <v>1223.96</v>
      </c>
      <c r="H118" s="83"/>
      <c r="I118" s="91"/>
    </row>
    <row r="119" spans="1:9" ht="27.95" customHeight="1" x14ac:dyDescent="0.2">
      <c r="A119" s="63" t="s">
        <v>121</v>
      </c>
      <c r="B119" s="16"/>
      <c r="C119" s="34">
        <v>0</v>
      </c>
      <c r="D119" s="17"/>
      <c r="E119" s="97">
        <v>3129.14</v>
      </c>
      <c r="F119" s="17"/>
      <c r="G119" s="34">
        <f>SUM(C119:F119)</f>
        <v>3129.14</v>
      </c>
      <c r="I119" s="90"/>
    </row>
    <row r="120" spans="1:9" s="117" customFormat="1" ht="20.100000000000001" customHeight="1" x14ac:dyDescent="0.2">
      <c r="A120" s="114" t="s">
        <v>7</v>
      </c>
      <c r="B120" s="115"/>
      <c r="C120" s="78">
        <f>SUM(C118:C119)</f>
        <v>0</v>
      </c>
      <c r="D120" s="80"/>
      <c r="E120" s="116">
        <f>E119+E118</f>
        <v>4353.1000000000004</v>
      </c>
      <c r="F120" s="80"/>
      <c r="G120" s="78">
        <f>SUM(G118:G119)</f>
        <v>4353.1000000000004</v>
      </c>
      <c r="I120" s="121"/>
    </row>
    <row r="121" spans="1:9" ht="9.9499999999999993" customHeight="1" x14ac:dyDescent="0.2">
      <c r="C121" s="38"/>
      <c r="G121" s="38"/>
    </row>
    <row r="122" spans="1:9" ht="20.100000000000001" customHeight="1" x14ac:dyDescent="0.2">
      <c r="A122" s="137" t="s">
        <v>122</v>
      </c>
      <c r="B122" s="137"/>
      <c r="C122" s="137"/>
      <c r="D122" s="137"/>
      <c r="E122" s="137"/>
      <c r="F122" s="137"/>
      <c r="G122" s="137"/>
    </row>
    <row r="123" spans="1:9" ht="27.95" customHeight="1" x14ac:dyDescent="0.2">
      <c r="A123" s="63" t="s">
        <v>123</v>
      </c>
      <c r="B123" s="16"/>
      <c r="C123" s="34"/>
      <c r="D123" s="17"/>
      <c r="E123" s="48">
        <v>10000</v>
      </c>
      <c r="F123" s="17"/>
      <c r="G123" s="34">
        <f>SUM(C123:F123)</f>
        <v>10000</v>
      </c>
    </row>
    <row r="124" spans="1:9" s="117" customFormat="1" ht="20.100000000000001" customHeight="1" x14ac:dyDescent="0.2">
      <c r="A124" s="114" t="s">
        <v>7</v>
      </c>
      <c r="B124" s="115"/>
      <c r="C124" s="122"/>
      <c r="D124" s="77"/>
      <c r="E124" s="116">
        <f>SUM(E123)</f>
        <v>10000</v>
      </c>
      <c r="F124" s="77"/>
      <c r="G124" s="78">
        <f>SUM(G123)</f>
        <v>10000</v>
      </c>
      <c r="I124" s="118"/>
    </row>
    <row r="125" spans="1:9" ht="9.9499999999999993" customHeight="1" x14ac:dyDescent="0.2">
      <c r="C125" s="38"/>
      <c r="G125" s="38"/>
    </row>
    <row r="126" spans="1:9" ht="20.100000000000001" customHeight="1" x14ac:dyDescent="0.2">
      <c r="A126" s="136" t="s">
        <v>124</v>
      </c>
      <c r="B126" s="136"/>
      <c r="C126" s="136"/>
      <c r="D126" s="136"/>
      <c r="E126" s="136"/>
      <c r="F126" s="136"/>
      <c r="G126" s="136"/>
    </row>
    <row r="127" spans="1:9" ht="27.95" customHeight="1" x14ac:dyDescent="0.2">
      <c r="A127" s="63" t="s">
        <v>125</v>
      </c>
      <c r="B127" s="16"/>
      <c r="C127" s="34"/>
      <c r="D127" s="17"/>
      <c r="E127" s="48"/>
      <c r="F127" s="17"/>
      <c r="G127" s="34">
        <f>SUM(E127:F127)</f>
        <v>0</v>
      </c>
    </row>
    <row r="128" spans="1:9" s="117" customFormat="1" ht="20.100000000000001" customHeight="1" x14ac:dyDescent="0.2">
      <c r="A128" s="114" t="s">
        <v>7</v>
      </c>
      <c r="B128" s="115"/>
      <c r="C128" s="78"/>
      <c r="D128" s="80"/>
      <c r="E128" s="116">
        <f>SUM(E127)</f>
        <v>0</v>
      </c>
      <c r="F128" s="80"/>
      <c r="G128" s="78">
        <f>SUM(G127)</f>
        <v>0</v>
      </c>
      <c r="I128" s="118"/>
    </row>
    <row r="129" spans="1:9" s="15" customFormat="1" ht="9.9499999999999993" customHeight="1" x14ac:dyDescent="0.2">
      <c r="A129" s="70"/>
      <c r="B129" s="18"/>
      <c r="C129" s="35"/>
      <c r="D129" s="19"/>
      <c r="E129" s="49"/>
      <c r="F129" s="19"/>
      <c r="G129" s="35"/>
      <c r="I129" s="89"/>
    </row>
    <row r="130" spans="1:9" ht="20.100000000000001" customHeight="1" x14ac:dyDescent="0.2">
      <c r="A130" s="136" t="s">
        <v>126</v>
      </c>
      <c r="B130" s="136"/>
      <c r="C130" s="136"/>
      <c r="D130" s="136"/>
      <c r="E130" s="136"/>
      <c r="F130" s="136"/>
      <c r="G130" s="136"/>
    </row>
    <row r="131" spans="1:9" ht="27.95" customHeight="1" x14ac:dyDescent="0.2">
      <c r="A131" s="63" t="s">
        <v>127</v>
      </c>
      <c r="B131" s="16"/>
      <c r="C131" s="34"/>
      <c r="D131" s="17"/>
      <c r="E131" s="48">
        <v>3237</v>
      </c>
      <c r="F131" s="17"/>
      <c r="G131" s="34">
        <f>C131+E131</f>
        <v>3237</v>
      </c>
    </row>
    <row r="132" spans="1:9" s="117" customFormat="1" ht="20.100000000000001" customHeight="1" x14ac:dyDescent="0.2">
      <c r="A132" s="114" t="s">
        <v>7</v>
      </c>
      <c r="B132" s="115"/>
      <c r="C132" s="78">
        <f>SUM(C131)</f>
        <v>0</v>
      </c>
      <c r="D132" s="80"/>
      <c r="E132" s="116">
        <f>SUM(E131)</f>
        <v>3237</v>
      </c>
      <c r="F132" s="80"/>
      <c r="G132" s="78">
        <f>SUM(G131)</f>
        <v>3237</v>
      </c>
      <c r="I132" s="118"/>
    </row>
    <row r="133" spans="1:9" s="15" customFormat="1" ht="20.100000000000001" customHeight="1" x14ac:dyDescent="0.2">
      <c r="A133" s="70"/>
      <c r="B133" s="18"/>
      <c r="C133" s="35"/>
      <c r="D133" s="19"/>
      <c r="E133" s="49"/>
      <c r="F133" s="19"/>
      <c r="G133" s="35"/>
      <c r="I133" s="89"/>
    </row>
    <row r="134" spans="1:9" s="15" customFormat="1" ht="20.100000000000001" customHeight="1" x14ac:dyDescent="0.2">
      <c r="A134" s="70"/>
      <c r="B134" s="18"/>
      <c r="C134" s="35"/>
      <c r="D134" s="19"/>
      <c r="E134" s="49"/>
      <c r="F134" s="19"/>
      <c r="G134" s="35"/>
      <c r="I134" s="89"/>
    </row>
    <row r="135" spans="1:9" ht="9.9499999999999993" customHeight="1" x14ac:dyDescent="0.2">
      <c r="C135" s="38"/>
      <c r="G135" s="38"/>
    </row>
    <row r="136" spans="1:9" ht="20.100000000000001" customHeight="1" x14ac:dyDescent="0.2">
      <c r="A136" s="136" t="s">
        <v>152</v>
      </c>
      <c r="B136" s="136"/>
      <c r="C136" s="136"/>
      <c r="D136" s="136"/>
      <c r="E136" s="136"/>
      <c r="F136" s="136"/>
      <c r="G136" s="136"/>
    </row>
    <row r="137" spans="1:9" ht="27.95" customHeight="1" x14ac:dyDescent="0.2">
      <c r="A137" s="63" t="s">
        <v>128</v>
      </c>
      <c r="B137" s="16"/>
      <c r="C137" s="34"/>
      <c r="D137" s="17"/>
      <c r="E137" s="48">
        <v>19021.12</v>
      </c>
      <c r="F137" s="17"/>
      <c r="G137" s="34">
        <f>SUM(E137:F137)</f>
        <v>19021.12</v>
      </c>
    </row>
    <row r="138" spans="1:9" ht="27.95" customHeight="1" x14ac:dyDescent="0.2">
      <c r="A138" s="63" t="s">
        <v>129</v>
      </c>
      <c r="B138" s="16"/>
      <c r="C138" s="34"/>
      <c r="D138" s="17"/>
      <c r="E138" s="48">
        <v>0</v>
      </c>
      <c r="F138" s="17"/>
      <c r="G138" s="34">
        <f>SUM(E138:F138)</f>
        <v>0</v>
      </c>
    </row>
    <row r="139" spans="1:9" ht="27.95" customHeight="1" x14ac:dyDescent="0.2">
      <c r="A139" s="63" t="s">
        <v>130</v>
      </c>
      <c r="B139" s="16"/>
      <c r="C139" s="34"/>
      <c r="D139" s="17"/>
      <c r="E139" s="48">
        <v>0</v>
      </c>
      <c r="F139" s="17"/>
      <c r="G139" s="34">
        <f>SUM(E139:F139)</f>
        <v>0</v>
      </c>
    </row>
    <row r="140" spans="1:9" ht="27.95" customHeight="1" x14ac:dyDescent="0.2">
      <c r="A140" s="63" t="s">
        <v>131</v>
      </c>
      <c r="B140" s="16"/>
      <c r="C140" s="34"/>
      <c r="D140" s="17"/>
      <c r="E140" s="48">
        <v>0</v>
      </c>
      <c r="F140" s="17"/>
      <c r="G140" s="34">
        <f>SUM(E140:F140)</f>
        <v>0</v>
      </c>
    </row>
    <row r="141" spans="1:9" s="117" customFormat="1" ht="20.100000000000001" customHeight="1" x14ac:dyDescent="0.2">
      <c r="A141" s="114" t="s">
        <v>7</v>
      </c>
      <c r="B141" s="115"/>
      <c r="C141" s="78"/>
      <c r="D141" s="80"/>
      <c r="E141" s="116">
        <f>SUM(E137:E140)</f>
        <v>19021.12</v>
      </c>
      <c r="F141" s="80"/>
      <c r="G141" s="78">
        <f>G137+G138+G139+G140</f>
        <v>19021.12</v>
      </c>
      <c r="I141" s="118"/>
    </row>
    <row r="142" spans="1:9" ht="9.9499999999999993" customHeight="1" x14ac:dyDescent="0.2">
      <c r="C142" s="38"/>
      <c r="G142" s="38"/>
    </row>
    <row r="143" spans="1:9" s="15" customFormat="1" ht="20.100000000000001" customHeight="1" x14ac:dyDescent="0.2">
      <c r="A143" s="138" t="s">
        <v>42</v>
      </c>
      <c r="B143" s="138"/>
      <c r="C143" s="138"/>
      <c r="D143" s="138"/>
      <c r="E143" s="138"/>
      <c r="F143" s="138"/>
      <c r="G143" s="138"/>
      <c r="I143" s="89"/>
    </row>
    <row r="144" spans="1:9" ht="27.95" customHeight="1" x14ac:dyDescent="0.2">
      <c r="A144" s="71" t="s">
        <v>132</v>
      </c>
      <c r="B144" s="16"/>
      <c r="C144" s="36"/>
      <c r="D144" s="17"/>
      <c r="E144" s="50">
        <v>230</v>
      </c>
      <c r="F144" s="17"/>
      <c r="G144" s="36">
        <f>SUM(C144:F144)</f>
        <v>230</v>
      </c>
    </row>
    <row r="145" spans="1:9" ht="27.95" customHeight="1" x14ac:dyDescent="0.2">
      <c r="A145" s="63" t="s">
        <v>133</v>
      </c>
      <c r="B145" s="16"/>
      <c r="C145" s="34"/>
      <c r="D145" s="17"/>
      <c r="E145" s="27">
        <v>26813.4</v>
      </c>
      <c r="F145" s="17"/>
      <c r="G145" s="34">
        <f>SUM(C145:F145)</f>
        <v>26813.4</v>
      </c>
    </row>
    <row r="146" spans="1:9" ht="27.95" customHeight="1" x14ac:dyDescent="0.2">
      <c r="A146" s="63" t="s">
        <v>134</v>
      </c>
      <c r="B146" s="16"/>
      <c r="C146" s="34"/>
      <c r="D146" s="17"/>
      <c r="E146" s="48"/>
      <c r="F146" s="17"/>
      <c r="G146" s="34"/>
    </row>
    <row r="147" spans="1:9" ht="27.95" customHeight="1" x14ac:dyDescent="0.2">
      <c r="A147" s="63" t="s">
        <v>135</v>
      </c>
      <c r="B147" s="16"/>
      <c r="C147" s="34"/>
      <c r="D147" s="17"/>
      <c r="E147" s="48"/>
      <c r="F147" s="17"/>
      <c r="G147" s="34"/>
    </row>
    <row r="148" spans="1:9" ht="27.95" customHeight="1" x14ac:dyDescent="0.2">
      <c r="A148" s="63" t="s">
        <v>136</v>
      </c>
      <c r="B148" s="16"/>
      <c r="C148" s="34"/>
      <c r="D148" s="17"/>
      <c r="E148" s="48"/>
      <c r="F148" s="17"/>
      <c r="G148" s="34"/>
    </row>
    <row r="149" spans="1:9" ht="27.95" customHeight="1" x14ac:dyDescent="0.2">
      <c r="A149" s="63" t="s">
        <v>137</v>
      </c>
      <c r="B149" s="16"/>
      <c r="C149" s="34"/>
      <c r="D149" s="17"/>
      <c r="E149" s="48"/>
      <c r="F149" s="17"/>
      <c r="G149" s="34"/>
    </row>
    <row r="150" spans="1:9" ht="27.95" customHeight="1" x14ac:dyDescent="0.2">
      <c r="A150" s="63" t="s">
        <v>138</v>
      </c>
      <c r="B150" s="16"/>
      <c r="C150" s="34"/>
      <c r="D150" s="17"/>
      <c r="E150" s="48"/>
      <c r="F150" s="17"/>
      <c r="G150" s="34"/>
    </row>
    <row r="151" spans="1:9" ht="27.95" customHeight="1" x14ac:dyDescent="0.2">
      <c r="A151" s="63" t="s">
        <v>139</v>
      </c>
      <c r="B151" s="16"/>
      <c r="C151" s="34"/>
      <c r="D151" s="17"/>
      <c r="E151" s="48"/>
      <c r="F151" s="17"/>
      <c r="G151" s="34"/>
    </row>
    <row r="152" spans="1:9" ht="27.95" customHeight="1" x14ac:dyDescent="0.2">
      <c r="A152" s="63" t="s">
        <v>140</v>
      </c>
      <c r="B152" s="16"/>
      <c r="C152" s="34"/>
      <c r="D152" s="17"/>
      <c r="E152" s="48"/>
      <c r="F152" s="17"/>
      <c r="G152" s="34"/>
    </row>
    <row r="153" spans="1:9" ht="27.95" customHeight="1" x14ac:dyDescent="0.2">
      <c r="A153" s="63" t="s">
        <v>141</v>
      </c>
      <c r="B153" s="16"/>
      <c r="C153" s="34"/>
      <c r="D153" s="17"/>
      <c r="E153" s="48"/>
      <c r="F153" s="17"/>
      <c r="G153" s="34"/>
    </row>
    <row r="154" spans="1:9" ht="27.95" customHeight="1" x14ac:dyDescent="0.2">
      <c r="A154" s="63" t="s">
        <v>142</v>
      </c>
      <c r="B154" s="16"/>
      <c r="C154" s="34"/>
      <c r="D154" s="17"/>
      <c r="E154" s="48"/>
      <c r="F154" s="17"/>
      <c r="G154" s="34"/>
    </row>
    <row r="155" spans="1:9" ht="27.95" customHeight="1" x14ac:dyDescent="0.2">
      <c r="A155" s="63" t="s">
        <v>143</v>
      </c>
      <c r="B155" s="16"/>
      <c r="C155" s="34"/>
      <c r="D155" s="17"/>
      <c r="E155" s="48"/>
      <c r="F155" s="17"/>
      <c r="G155" s="34"/>
    </row>
    <row r="156" spans="1:9" s="117" customFormat="1" ht="20.100000000000001" customHeight="1" x14ac:dyDescent="0.2">
      <c r="A156" s="114" t="s">
        <v>7</v>
      </c>
      <c r="B156" s="115"/>
      <c r="C156" s="78">
        <f>SUM(C144:C155)</f>
        <v>0</v>
      </c>
      <c r="D156" s="80"/>
      <c r="E156" s="116">
        <f>SUM(E144:E155)</f>
        <v>27043.4</v>
      </c>
      <c r="F156" s="80"/>
      <c r="G156" s="78">
        <f>G144+G145</f>
        <v>27043.4</v>
      </c>
      <c r="I156" s="118"/>
    </row>
    <row r="157" spans="1:9" ht="9.9499999999999993" customHeight="1" x14ac:dyDescent="0.2">
      <c r="C157" s="38"/>
      <c r="G157" s="38"/>
    </row>
    <row r="158" spans="1:9" s="22" customFormat="1" ht="20.100000000000001" customHeight="1" x14ac:dyDescent="0.25">
      <c r="A158" s="58" t="s">
        <v>151</v>
      </c>
      <c r="C158" s="81">
        <f>C13+C52+C75</f>
        <v>16701.82</v>
      </c>
      <c r="E158" s="86">
        <f>E13+E25+E29+E35+E42+E48+E52+E62+E67+E71+E75+E87+E93+E97+E106+E110+E115+E120+E124+E132+E141+E156</f>
        <v>237098.72</v>
      </c>
      <c r="G158" s="81">
        <f>G13+G25+G29+G35+G42+G48+G52+G57+G62+G67+G71+G75+G79+G83+G87+G93+G97+G106+G110+G115+G120+G124+G128+G132+G141+G156</f>
        <v>253800.54</v>
      </c>
      <c r="H158" s="59"/>
      <c r="I158" s="92"/>
    </row>
    <row r="159" spans="1:9" s="22" customFormat="1" ht="20.100000000000001" customHeight="1" x14ac:dyDescent="0.25">
      <c r="A159" s="74"/>
      <c r="C159" s="55"/>
      <c r="E159" s="85"/>
      <c r="G159" s="57"/>
      <c r="I159" s="92"/>
    </row>
    <row r="160" spans="1:9" s="22" customFormat="1" ht="20.100000000000001" customHeight="1" x14ac:dyDescent="0.25">
      <c r="A160" s="74"/>
      <c r="C160" s="82"/>
      <c r="E160" s="56"/>
      <c r="G160" s="57"/>
      <c r="I160" s="92"/>
    </row>
    <row r="161" spans="1:9" s="23" customFormat="1" ht="21" customHeight="1" x14ac:dyDescent="0.2">
      <c r="A161" s="23" t="s">
        <v>144</v>
      </c>
      <c r="C161" s="134" t="s">
        <v>145</v>
      </c>
      <c r="D161" s="134"/>
      <c r="E161" s="134"/>
      <c r="F161" s="134"/>
      <c r="G161" s="134"/>
      <c r="H161" s="60"/>
      <c r="I161" s="93"/>
    </row>
    <row r="162" spans="1:9" ht="17.25" customHeight="1" x14ac:dyDescent="0.2">
      <c r="A162" s="75" t="s">
        <v>146</v>
      </c>
      <c r="C162" s="135" t="s">
        <v>147</v>
      </c>
      <c r="D162" s="135"/>
      <c r="E162" s="135"/>
      <c r="F162" s="135"/>
      <c r="G162" s="135"/>
      <c r="H162" s="30"/>
    </row>
    <row r="163" spans="1:9" s="31" customFormat="1" ht="27.95" customHeight="1" x14ac:dyDescent="0.2">
      <c r="A163" s="76"/>
      <c r="C163" s="41"/>
      <c r="E163" s="67"/>
      <c r="G163" s="39"/>
      <c r="I163" s="94"/>
    </row>
    <row r="164" spans="1:9" ht="23.25" customHeight="1" x14ac:dyDescent="0.2">
      <c r="C164" s="29"/>
      <c r="E164" s="67"/>
    </row>
    <row r="165" spans="1:9" ht="27.95" customHeight="1" x14ac:dyDescent="0.2">
      <c r="E165" s="53"/>
    </row>
  </sheetData>
  <mergeCells count="32">
    <mergeCell ref="A37:G37"/>
    <mergeCell ref="A81:G81"/>
    <mergeCell ref="A85:G85"/>
    <mergeCell ref="A54:G54"/>
    <mergeCell ref="A59:G59"/>
    <mergeCell ref="A1:G1"/>
    <mergeCell ref="A3:G3"/>
    <mergeCell ref="A4:G4"/>
    <mergeCell ref="A6:G6"/>
    <mergeCell ref="A15:G15"/>
    <mergeCell ref="A27:G27"/>
    <mergeCell ref="A136:G136"/>
    <mergeCell ref="A143:G143"/>
    <mergeCell ref="A44:G44"/>
    <mergeCell ref="A50:G50"/>
    <mergeCell ref="A108:G108"/>
    <mergeCell ref="A112:G112"/>
    <mergeCell ref="A64:G64"/>
    <mergeCell ref="A69:G69"/>
    <mergeCell ref="A73:G73"/>
    <mergeCell ref="A77:G77"/>
    <mergeCell ref="A89:G89"/>
    <mergeCell ref="A95:G95"/>
    <mergeCell ref="A100:G100"/>
    <mergeCell ref="A104:G104"/>
    <mergeCell ref="A31:G31"/>
    <mergeCell ref="C161:G161"/>
    <mergeCell ref="C162:G162"/>
    <mergeCell ref="A117:G117"/>
    <mergeCell ref="A122:G122"/>
    <mergeCell ref="A126:G126"/>
    <mergeCell ref="A130:G130"/>
  </mergeCells>
  <phoneticPr fontId="0" type="noConversion"/>
  <pageMargins left="0.75" right="0.75" top="1" bottom="1" header="0.51180555555555551" footer="0.51180555555555551"/>
  <pageSetup paperSize="9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ENTRATE 2021</vt:lpstr>
      <vt:lpstr>USCITE 2021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</dc:creator>
  <cp:lastModifiedBy>utente</cp:lastModifiedBy>
  <cp:lastPrinted>2021-02-01T17:44:57Z</cp:lastPrinted>
  <dcterms:created xsi:type="dcterms:W3CDTF">2011-04-13T15:09:31Z</dcterms:created>
  <dcterms:modified xsi:type="dcterms:W3CDTF">2022-10-03T07:06:44Z</dcterms:modified>
</cp:coreProperties>
</file>